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8\総務部-経理課\●廣沢 誠●\●指定請求書\"/>
    </mc:Choice>
  </mc:AlternateContent>
  <bookViews>
    <workbookView xWindow="0" yWindow="0" windowWidth="19200" windowHeight="8730" tabRatio="790" firstSheet="1" activeTab="1"/>
  </bookViews>
  <sheets>
    <sheet name="注意" sheetId="31" state="hidden" r:id="rId1"/>
    <sheet name="文書送信方法" sheetId="33" r:id="rId2"/>
    <sheet name="見本" sheetId="27" r:id="rId3"/>
    <sheet name="一般 見本" sheetId="24" state="hidden" r:id="rId4"/>
    <sheet name="常用 見本" sheetId="25" state="hidden" r:id="rId5"/>
    <sheet name="経費明細 見本" sheetId="26" state="hidden" r:id="rId6"/>
    <sheet name="請求書様式A-1" sheetId="14" r:id="rId7"/>
    <sheet name="請求書様式A-2" sheetId="32" r:id="rId8"/>
    <sheet name="工事代金請求完了書" sheetId="23" state="hidden" r:id="rId9"/>
    <sheet name="請求書様式B-1" sheetId="19" r:id="rId10"/>
    <sheet name="請求書様式B-2" sheetId="20" r:id="rId11"/>
    <sheet name="ﾃﾞｰﾀ" sheetId="5" state="hidden" r:id="rId12"/>
    <sheet name="支払案内" sheetId="7" state="hidden" r:id="rId13"/>
    <sheet name="売上2" sheetId="6" state="hidden" r:id="rId14"/>
  </sheets>
  <definedNames>
    <definedName name="_xlnm.Print_Area" localSheetId="3">'一般 見本'!$D$3:$AP$42</definedName>
    <definedName name="_xlnm.Print_Area" localSheetId="5">'経費明細 見本'!$A$1:$U$41</definedName>
    <definedName name="_xlnm.Print_Area" localSheetId="8">工事代金請求完了書!$A$1:$AW$77</definedName>
    <definedName name="_xlnm.Print_Area" localSheetId="12">支払案内!$A$1:$F$35</definedName>
    <definedName name="_xlnm.Print_Area" localSheetId="4">'常用 見本'!$A$1:$DP$71</definedName>
    <definedName name="_xlnm.Print_Area" localSheetId="6">'請求書様式A-1'!$A$1:$DL$40</definedName>
    <definedName name="_xlnm.Print_Area" localSheetId="7">'請求書様式A-2'!$A$1:$T$41</definedName>
    <definedName name="_xlnm.Print_Area" localSheetId="9">'請求書様式B-1'!$A$1:$FD$72</definedName>
    <definedName name="_xlnm.Print_Area" localSheetId="10">'請求書様式B-2'!$A$1:$T$41</definedName>
    <definedName name="_xlnm.Print_Area" localSheetId="0">注意!$A$1:$AM$40</definedName>
    <definedName name="_xlnm.Print_Area" localSheetId="13">売上2!$A$1:$G$68</definedName>
    <definedName name="_xlnm.Print_Area" localSheetId="1">文書送信方法!$A$1:$R$107</definedName>
    <definedName name="_xlnm.Print_Titles" localSheetId="5">'経費明細 見本'!$1:$3</definedName>
    <definedName name="_xlnm.Print_Titles" localSheetId="7">'請求書様式A-2'!$1:$3</definedName>
    <definedName name="_xlnm.Print_Titles" localSheetId="10">'請求書様式B-2'!$1:$3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O29" i="14" l="1"/>
  <c r="CO27" i="14"/>
  <c r="CJ25" i="14"/>
  <c r="CN24" i="14"/>
  <c r="CJ24" i="14"/>
  <c r="CJ23" i="14"/>
  <c r="CD9" i="14"/>
  <c r="DI4" i="19" l="1"/>
  <c r="EC12" i="19"/>
  <c r="EC14" i="19"/>
  <c r="EC16" i="19"/>
  <c r="EC18" i="19"/>
  <c r="EC20" i="19"/>
  <c r="EC22" i="19"/>
  <c r="EC24" i="19"/>
  <c r="EC26" i="19"/>
  <c r="EC28" i="19"/>
  <c r="EC30" i="19"/>
  <c r="EC32" i="19"/>
  <c r="EC34" i="19"/>
  <c r="EC36" i="19"/>
  <c r="EC38" i="19"/>
  <c r="EC40" i="19"/>
  <c r="EC42" i="19"/>
  <c r="EC44" i="19"/>
  <c r="EC46" i="19"/>
  <c r="EC48" i="19"/>
  <c r="EC50" i="19"/>
  <c r="EC52" i="19"/>
  <c r="EC54" i="19"/>
  <c r="EC56" i="19"/>
  <c r="EC58" i="19"/>
  <c r="EC60" i="19"/>
  <c r="EC62" i="19"/>
  <c r="EC64" i="19"/>
  <c r="EC66" i="19"/>
  <c r="EA12" i="19"/>
  <c r="EA14" i="19"/>
  <c r="EA16" i="19"/>
  <c r="EA18" i="19"/>
  <c r="EA20" i="19"/>
  <c r="EA22" i="19"/>
  <c r="EA24" i="19"/>
  <c r="EA26" i="19"/>
  <c r="EA28" i="19"/>
  <c r="EA30" i="19"/>
  <c r="EA32" i="19"/>
  <c r="EA34" i="19"/>
  <c r="EA36" i="19"/>
  <c r="EA38" i="19"/>
  <c r="EA40" i="19"/>
  <c r="EA42" i="19"/>
  <c r="EA44" i="19"/>
  <c r="EA46" i="19"/>
  <c r="EA48" i="19"/>
  <c r="EA50" i="19"/>
  <c r="EA52" i="19"/>
  <c r="EA54" i="19"/>
  <c r="EA56" i="19"/>
  <c r="EA58" i="19"/>
  <c r="EA60" i="19"/>
  <c r="EA62" i="19"/>
  <c r="EA64" i="19"/>
  <c r="EA66" i="19"/>
  <c r="DY12" i="19"/>
  <c r="DY14" i="19"/>
  <c r="DY16" i="19"/>
  <c r="DY18" i="19"/>
  <c r="DY20" i="19"/>
  <c r="DY22" i="19"/>
  <c r="DY24" i="19"/>
  <c r="DY26" i="19"/>
  <c r="DY28" i="19"/>
  <c r="DY30" i="19"/>
  <c r="DY32" i="19"/>
  <c r="DY34" i="19"/>
  <c r="DY36" i="19"/>
  <c r="DY38" i="19"/>
  <c r="DY40" i="19"/>
  <c r="DY42" i="19"/>
  <c r="DY44" i="19"/>
  <c r="DY46" i="19"/>
  <c r="DY48" i="19"/>
  <c r="DY50" i="19"/>
  <c r="DY52" i="19"/>
  <c r="DY54" i="19"/>
  <c r="DY56" i="19"/>
  <c r="DY58" i="19"/>
  <c r="DY60" i="19"/>
  <c r="DY62" i="19"/>
  <c r="DY64" i="19"/>
  <c r="DY66" i="19"/>
  <c r="DW12" i="19"/>
  <c r="DW14" i="19"/>
  <c r="DW16" i="19"/>
  <c r="DW18" i="19"/>
  <c r="DW20" i="19"/>
  <c r="DW22" i="19"/>
  <c r="DW24" i="19"/>
  <c r="DW26" i="19"/>
  <c r="DW28" i="19"/>
  <c r="DW30" i="19"/>
  <c r="DW32" i="19"/>
  <c r="DW34" i="19"/>
  <c r="DW36" i="19"/>
  <c r="DW38" i="19"/>
  <c r="DW40" i="19"/>
  <c r="DW42" i="19"/>
  <c r="DW44" i="19"/>
  <c r="DW46" i="19"/>
  <c r="DW48" i="19"/>
  <c r="DW50" i="19"/>
  <c r="DW52" i="19"/>
  <c r="DW54" i="19"/>
  <c r="DW56" i="19"/>
  <c r="DW58" i="19"/>
  <c r="DW60" i="19"/>
  <c r="DW62" i="19"/>
  <c r="DW64" i="19"/>
  <c r="DW66" i="19"/>
  <c r="DS12" i="19"/>
  <c r="DS14" i="19"/>
  <c r="DS16" i="19"/>
  <c r="DS18" i="19"/>
  <c r="DS20" i="19"/>
  <c r="DS22" i="19"/>
  <c r="DS24" i="19"/>
  <c r="DS26" i="19"/>
  <c r="DS28" i="19"/>
  <c r="DS30" i="19"/>
  <c r="DS32" i="19"/>
  <c r="DS34" i="19"/>
  <c r="DS36" i="19"/>
  <c r="DS38" i="19"/>
  <c r="DS40" i="19"/>
  <c r="DS42" i="19"/>
  <c r="DS44" i="19"/>
  <c r="DS46" i="19"/>
  <c r="DS48" i="19"/>
  <c r="DS50" i="19"/>
  <c r="DS52" i="19"/>
  <c r="DS54" i="19"/>
  <c r="DS56" i="19"/>
  <c r="DS58" i="19"/>
  <c r="DS60" i="19"/>
  <c r="DS62" i="19"/>
  <c r="DS64" i="19"/>
  <c r="DS66" i="19"/>
  <c r="CO24" i="19"/>
  <c r="CR25" i="19" s="1"/>
  <c r="CO26" i="19"/>
  <c r="CO28" i="19"/>
  <c r="CR29" i="19" s="1"/>
  <c r="CO30" i="19"/>
  <c r="CR31" i="19" s="1"/>
  <c r="CO32" i="19"/>
  <c r="CR33" i="19" s="1"/>
  <c r="CO34" i="19"/>
  <c r="CO36" i="19"/>
  <c r="CR37" i="19" s="1"/>
  <c r="CO38" i="19"/>
  <c r="CO40" i="19"/>
  <c r="CO42" i="19"/>
  <c r="CR43" i="19" s="1"/>
  <c r="DA43" i="19" s="1"/>
  <c r="CO44" i="19"/>
  <c r="CO46" i="19"/>
  <c r="CM46" i="19"/>
  <c r="CM44" i="19"/>
  <c r="CM42" i="19"/>
  <c r="CM40" i="19"/>
  <c r="CM38" i="19"/>
  <c r="CM36" i="19"/>
  <c r="CM34" i="19"/>
  <c r="CM32" i="19"/>
  <c r="CM30" i="19"/>
  <c r="CM28" i="19"/>
  <c r="CM26" i="19"/>
  <c r="CM24" i="19"/>
  <c r="CK24" i="19"/>
  <c r="CK26" i="19"/>
  <c r="CK28" i="19"/>
  <c r="CK30" i="19"/>
  <c r="CK32" i="19"/>
  <c r="CK34" i="19"/>
  <c r="CK36" i="19"/>
  <c r="CK38" i="19"/>
  <c r="CK40" i="19"/>
  <c r="CK42" i="19"/>
  <c r="CK44" i="19"/>
  <c r="CK46" i="19"/>
  <c r="CI24" i="19"/>
  <c r="CI26" i="19"/>
  <c r="CI28" i="19"/>
  <c r="CI30" i="19"/>
  <c r="CI32" i="19"/>
  <c r="CI34" i="19"/>
  <c r="CI36" i="19"/>
  <c r="CI38" i="19"/>
  <c r="CI40" i="19"/>
  <c r="CI42" i="19"/>
  <c r="CI44" i="19"/>
  <c r="CI46" i="19"/>
  <c r="CE24" i="19"/>
  <c r="CE26" i="19"/>
  <c r="CE28" i="19"/>
  <c r="CE30" i="19"/>
  <c r="CE32" i="19"/>
  <c r="CE34" i="19"/>
  <c r="CE36" i="19"/>
  <c r="CE38" i="19"/>
  <c r="CE40" i="19"/>
  <c r="CE42" i="19"/>
  <c r="CE44" i="19"/>
  <c r="CE46" i="19"/>
  <c r="DC19" i="19"/>
  <c r="DK17" i="19"/>
  <c r="DC17" i="19"/>
  <c r="DK15" i="19"/>
  <c r="DC15" i="19"/>
  <c r="DF8" i="19"/>
  <c r="DC8" i="19"/>
  <c r="DK14" i="19"/>
  <c r="DC14" i="19"/>
  <c r="DC12" i="19"/>
  <c r="DC10" i="19"/>
  <c r="DC6" i="19"/>
  <c r="CJ15" i="19"/>
  <c r="CT13" i="19"/>
  <c r="CJ13" i="19"/>
  <c r="DM48" i="19"/>
  <c r="CR47" i="19"/>
  <c r="CR41" i="19"/>
  <c r="CR40" i="19"/>
  <c r="CR39" i="19"/>
  <c r="DA39" i="19" s="1"/>
  <c r="CR38" i="19"/>
  <c r="CR35" i="19"/>
  <c r="CR34" i="19"/>
  <c r="CR30" i="19"/>
  <c r="DA41" i="19" l="1"/>
  <c r="CR28" i="19"/>
  <c r="CU28" i="19" s="1"/>
  <c r="DE28" i="19" s="1"/>
  <c r="CR44" i="19"/>
  <c r="CR45" i="19"/>
  <c r="DA45" i="19" s="1"/>
  <c r="CR24" i="19"/>
  <c r="DA24" i="19" s="1"/>
  <c r="DA28" i="19"/>
  <c r="CX28" i="19"/>
  <c r="CX30" i="19"/>
  <c r="DH30" i="19" s="1"/>
  <c r="CU30" i="19"/>
  <c r="DE30" i="19" s="1"/>
  <c r="DA25" i="19"/>
  <c r="DA40" i="19"/>
  <c r="CU40" i="19"/>
  <c r="DE40" i="19" s="1"/>
  <c r="CX40" i="19"/>
  <c r="DH40" i="19" s="1"/>
  <c r="CU34" i="19"/>
  <c r="DE34" i="19" s="1"/>
  <c r="CX34" i="19"/>
  <c r="DH34" i="19" s="1"/>
  <c r="DA35" i="19"/>
  <c r="DA38" i="19"/>
  <c r="CU38" i="19"/>
  <c r="DE38" i="19" s="1"/>
  <c r="CX38" i="19"/>
  <c r="DH38" i="19" s="1"/>
  <c r="DA31" i="19"/>
  <c r="CR26" i="19"/>
  <c r="CR27" i="19"/>
  <c r="DA27" i="19" s="1"/>
  <c r="CR42" i="19"/>
  <c r="DH28" i="19"/>
  <c r="CR32" i="19"/>
  <c r="CR46" i="19"/>
  <c r="DA29" i="19"/>
  <c r="DA33" i="19"/>
  <c r="DA34" i="19"/>
  <c r="DA47" i="19"/>
  <c r="DA44" i="19"/>
  <c r="DA30" i="19"/>
  <c r="CI48" i="19"/>
  <c r="CR36" i="19"/>
  <c r="DA36" i="19" s="1"/>
  <c r="DA37" i="19"/>
  <c r="P30" i="19"/>
  <c r="CX24" i="19" l="1"/>
  <c r="DH24" i="19" s="1"/>
  <c r="CU24" i="19"/>
  <c r="DE24" i="19" s="1"/>
  <c r="CX44" i="19"/>
  <c r="DH44" i="19" s="1"/>
  <c r="CU44" i="19"/>
  <c r="DE44" i="19" s="1"/>
  <c r="DK30" i="19"/>
  <c r="DK44" i="19"/>
  <c r="DA46" i="19"/>
  <c r="CX46" i="19"/>
  <c r="DH46" i="19" s="1"/>
  <c r="CU46" i="19"/>
  <c r="DE46" i="19" s="1"/>
  <c r="DK38" i="19"/>
  <c r="DK40" i="19"/>
  <c r="DK28" i="19"/>
  <c r="DA32" i="19"/>
  <c r="CX32" i="19"/>
  <c r="DH32" i="19" s="1"/>
  <c r="CU32" i="19"/>
  <c r="DE32" i="19" s="1"/>
  <c r="CU36" i="19"/>
  <c r="DE36" i="19" s="1"/>
  <c r="DK36" i="19" s="1"/>
  <c r="CX36" i="19"/>
  <c r="DH36" i="19" s="1"/>
  <c r="CX42" i="19"/>
  <c r="DH42" i="19" s="1"/>
  <c r="CU42" i="19"/>
  <c r="DE42" i="19" s="1"/>
  <c r="DK42" i="19" s="1"/>
  <c r="DK34" i="19"/>
  <c r="V30" i="19"/>
  <c r="S30" i="19"/>
  <c r="DA26" i="19"/>
  <c r="CX26" i="19"/>
  <c r="DH26" i="19" s="1"/>
  <c r="CU26" i="19"/>
  <c r="DE26" i="19" s="1"/>
  <c r="DA42" i="19"/>
  <c r="DK24" i="19"/>
  <c r="DA48" i="19"/>
  <c r="DA49" i="19"/>
  <c r="BM4" i="14"/>
  <c r="DK26" i="19" l="1"/>
  <c r="DK46" i="19"/>
  <c r="DE48" i="19"/>
  <c r="DK32" i="19"/>
  <c r="DK48" i="19" s="1"/>
  <c r="DH48" i="19"/>
  <c r="B7" i="32"/>
  <c r="BM6" i="14"/>
  <c r="BM7" i="14"/>
  <c r="AO9" i="14"/>
  <c r="V21" i="24" l="1"/>
  <c r="V22" i="24" s="1"/>
  <c r="V23" i="24" s="1"/>
  <c r="AA21" i="24"/>
  <c r="AA22" i="24" s="1"/>
  <c r="AA23" i="24" s="1"/>
  <c r="S19" i="14" l="1"/>
  <c r="S20" i="14" s="1"/>
  <c r="X19" i="14"/>
  <c r="X20" i="14" s="1"/>
  <c r="BB18" i="14"/>
  <c r="BB17" i="14"/>
  <c r="BB16" i="14"/>
  <c r="BB15" i="14"/>
  <c r="AO21" i="14"/>
  <c r="AQ19" i="14"/>
  <c r="S41" i="32" l="1"/>
  <c r="I41" i="32"/>
  <c r="R41" i="32"/>
  <c r="Q41" i="32"/>
  <c r="P41" i="32"/>
  <c r="H41" i="32"/>
  <c r="G41" i="32"/>
  <c r="F41" i="32"/>
  <c r="T40" i="32"/>
  <c r="O40" i="32" s="1"/>
  <c r="J40" i="32"/>
  <c r="E40" i="32" s="1"/>
  <c r="T39" i="32"/>
  <c r="O39" i="32" s="1"/>
  <c r="J39" i="32"/>
  <c r="E39" i="32" s="1"/>
  <c r="T38" i="32"/>
  <c r="O38" i="32" s="1"/>
  <c r="J38" i="32"/>
  <c r="E38" i="32" s="1"/>
  <c r="T37" i="32"/>
  <c r="O37" i="32" s="1"/>
  <c r="J37" i="32"/>
  <c r="E37" i="32" s="1"/>
  <c r="T36" i="32"/>
  <c r="O36" i="32" s="1"/>
  <c r="J36" i="32"/>
  <c r="E36" i="32" s="1"/>
  <c r="T35" i="32"/>
  <c r="O35" i="32" s="1"/>
  <c r="J35" i="32"/>
  <c r="E35" i="32" s="1"/>
  <c r="T34" i="32"/>
  <c r="O34" i="32" s="1"/>
  <c r="J34" i="32"/>
  <c r="E34" i="32" s="1"/>
  <c r="T33" i="32"/>
  <c r="O33" i="32" s="1"/>
  <c r="J33" i="32"/>
  <c r="E33" i="32" s="1"/>
  <c r="T32" i="32"/>
  <c r="O32" i="32" s="1"/>
  <c r="J32" i="32"/>
  <c r="E32" i="32" s="1"/>
  <c r="T31" i="32"/>
  <c r="O31" i="32" s="1"/>
  <c r="J31" i="32"/>
  <c r="E31" i="32" s="1"/>
  <c r="T30" i="32"/>
  <c r="O30" i="32" s="1"/>
  <c r="J30" i="32"/>
  <c r="E30" i="32" s="1"/>
  <c r="T29" i="32"/>
  <c r="O29" i="32" s="1"/>
  <c r="J29" i="32"/>
  <c r="E29" i="32" s="1"/>
  <c r="T28" i="32"/>
  <c r="O28" i="32" s="1"/>
  <c r="J28" i="32"/>
  <c r="E28" i="32" s="1"/>
  <c r="T27" i="32"/>
  <c r="O27" i="32" s="1"/>
  <c r="J27" i="32"/>
  <c r="E27" i="32" s="1"/>
  <c r="T26" i="32"/>
  <c r="O26" i="32" s="1"/>
  <c r="J26" i="32"/>
  <c r="E26" i="32" s="1"/>
  <c r="T25" i="32"/>
  <c r="O25" i="32" s="1"/>
  <c r="J25" i="32"/>
  <c r="E25" i="32" s="1"/>
  <c r="T24" i="32"/>
  <c r="O24" i="32" s="1"/>
  <c r="J24" i="32"/>
  <c r="E24" i="32" s="1"/>
  <c r="T23" i="32"/>
  <c r="O23" i="32" s="1"/>
  <c r="J23" i="32"/>
  <c r="E23" i="32" s="1"/>
  <c r="T22" i="32"/>
  <c r="O22" i="32" s="1"/>
  <c r="J22" i="32"/>
  <c r="E22" i="32" s="1"/>
  <c r="T21" i="32"/>
  <c r="O21" i="32" s="1"/>
  <c r="J21" i="32"/>
  <c r="E21" i="32" s="1"/>
  <c r="T20" i="32"/>
  <c r="O20" i="32" s="1"/>
  <c r="J20" i="32"/>
  <c r="E20" i="32" s="1"/>
  <c r="T19" i="32"/>
  <c r="O19" i="32" s="1"/>
  <c r="J19" i="32"/>
  <c r="E19" i="32" s="1"/>
  <c r="T18" i="32"/>
  <c r="O18" i="32" s="1"/>
  <c r="J18" i="32"/>
  <c r="E18" i="32" s="1"/>
  <c r="T17" i="32"/>
  <c r="O17" i="32" s="1"/>
  <c r="J17" i="32"/>
  <c r="E17" i="32" s="1"/>
  <c r="T16" i="32"/>
  <c r="O16" i="32" s="1"/>
  <c r="J16" i="32"/>
  <c r="E16" i="32" s="1"/>
  <c r="T15" i="32"/>
  <c r="O15" i="32" s="1"/>
  <c r="J15" i="32"/>
  <c r="E15" i="32" s="1"/>
  <c r="T14" i="32"/>
  <c r="O14" i="32" s="1"/>
  <c r="J14" i="32"/>
  <c r="E14" i="32" s="1"/>
  <c r="T13" i="32"/>
  <c r="O13" i="32" s="1"/>
  <c r="J13" i="32"/>
  <c r="E13" i="32" s="1"/>
  <c r="T12" i="32"/>
  <c r="O12" i="32" s="1"/>
  <c r="J12" i="32"/>
  <c r="E12" i="32" s="1"/>
  <c r="T11" i="32"/>
  <c r="O11" i="32" s="1"/>
  <c r="J11" i="32"/>
  <c r="E11" i="32" s="1"/>
  <c r="F42" i="32" s="1"/>
  <c r="T10" i="32"/>
  <c r="O10" i="32" s="1"/>
  <c r="J10" i="32"/>
  <c r="E10" i="32" s="1"/>
  <c r="T9" i="32"/>
  <c r="O9" i="32" s="1"/>
  <c r="J9" i="32"/>
  <c r="E9" i="32" s="1"/>
  <c r="T8" i="32"/>
  <c r="O8" i="32" s="1"/>
  <c r="T7" i="32"/>
  <c r="O7" i="32" s="1"/>
  <c r="T6" i="32"/>
  <c r="O6" i="32" s="1"/>
  <c r="T5" i="32"/>
  <c r="O5" i="32" s="1"/>
  <c r="G42" i="32" l="1"/>
  <c r="H42" i="32"/>
  <c r="I42" i="32"/>
  <c r="S42" i="32"/>
  <c r="P42" i="32"/>
  <c r="R42" i="32"/>
  <c r="Q42" i="32"/>
  <c r="T41" i="32"/>
  <c r="J41" i="32"/>
  <c r="BU2" i="25"/>
  <c r="P34" i="25"/>
  <c r="S34" i="25"/>
  <c r="V34" i="25"/>
  <c r="Y34" i="25"/>
  <c r="AC34" i="25"/>
  <c r="AF34" i="25"/>
  <c r="P35" i="25"/>
  <c r="Y35" i="25" s="1"/>
  <c r="P24" i="25"/>
  <c r="Y24" i="25" s="1"/>
  <c r="S24" i="25"/>
  <c r="V24" i="25"/>
  <c r="AC24" i="25"/>
  <c r="AF24" i="25"/>
  <c r="P25" i="25"/>
  <c r="Y25" i="25" s="1"/>
  <c r="P26" i="25"/>
  <c r="Y26" i="25" s="1"/>
  <c r="S26" i="25"/>
  <c r="AC26" i="25" s="1"/>
  <c r="V26" i="25"/>
  <c r="AF26" i="25" s="1"/>
  <c r="P27" i="25"/>
  <c r="Y27" i="25" s="1"/>
  <c r="P28" i="25"/>
  <c r="Y28" i="25" s="1"/>
  <c r="S28" i="25"/>
  <c r="AC28" i="25" s="1"/>
  <c r="V28" i="25"/>
  <c r="AF28" i="25" s="1"/>
  <c r="P29" i="25"/>
  <c r="Y29" i="25" s="1"/>
  <c r="P30" i="25"/>
  <c r="Y30" i="25" s="1"/>
  <c r="S30" i="25"/>
  <c r="AC30" i="25" s="1"/>
  <c r="V30" i="25"/>
  <c r="AF30" i="25" s="1"/>
  <c r="P31" i="25"/>
  <c r="Y31" i="25"/>
  <c r="Y30" i="19"/>
  <c r="AC30" i="19"/>
  <c r="AF30" i="19"/>
  <c r="P31" i="19"/>
  <c r="Y31" i="19" s="1"/>
  <c r="P32" i="19"/>
  <c r="P33" i="19"/>
  <c r="Y33" i="19" s="1"/>
  <c r="P34" i="19"/>
  <c r="P35" i="19"/>
  <c r="Y35" i="19" s="1"/>
  <c r="P36" i="19"/>
  <c r="P37" i="19"/>
  <c r="Y37" i="19" s="1"/>
  <c r="P38" i="19"/>
  <c r="P39" i="19"/>
  <c r="Y39" i="19" s="1"/>
  <c r="AI34" i="25" l="1"/>
  <c r="Y36" i="19"/>
  <c r="S36" i="19"/>
  <c r="AC36" i="19" s="1"/>
  <c r="V36" i="19"/>
  <c r="AF36" i="19" s="1"/>
  <c r="AI36" i="19" s="1"/>
  <c r="Y32" i="19"/>
  <c r="V32" i="19"/>
  <c r="AF32" i="19" s="1"/>
  <c r="S32" i="19"/>
  <c r="AC32" i="19" s="1"/>
  <c r="AI32" i="19" s="1"/>
  <c r="Y38" i="19"/>
  <c r="AI38" i="19" s="1"/>
  <c r="S38" i="19"/>
  <c r="AC38" i="19" s="1"/>
  <c r="V38" i="19"/>
  <c r="AF38" i="19" s="1"/>
  <c r="Y34" i="19"/>
  <c r="V34" i="19"/>
  <c r="AF34" i="19" s="1"/>
  <c r="S34" i="19"/>
  <c r="AC34" i="19" s="1"/>
  <c r="AI34" i="19" s="1"/>
  <c r="E4" i="32"/>
  <c r="I5" i="32" s="1"/>
  <c r="I4" i="32" s="1"/>
  <c r="AI28" i="25"/>
  <c r="AI30" i="25"/>
  <c r="AI26" i="25"/>
  <c r="AI24" i="25"/>
  <c r="AI30" i="19"/>
  <c r="AS15" i="14"/>
  <c r="AS16" i="14"/>
  <c r="AS17" i="14"/>
  <c r="T42" i="26" l="1"/>
  <c r="S42" i="26"/>
  <c r="R42" i="26"/>
  <c r="Q42" i="26"/>
  <c r="J42" i="26"/>
  <c r="I42" i="26"/>
  <c r="H42" i="26"/>
  <c r="G42" i="26"/>
  <c r="T41" i="26"/>
  <c r="S41" i="26"/>
  <c r="R41" i="26"/>
  <c r="Q41" i="26"/>
  <c r="J41" i="26"/>
  <c r="I41" i="26"/>
  <c r="H41" i="26"/>
  <c r="G41" i="26"/>
  <c r="U40" i="26"/>
  <c r="K40" i="26"/>
  <c r="U39" i="26"/>
  <c r="K39" i="26"/>
  <c r="U38" i="26"/>
  <c r="K38" i="26"/>
  <c r="U37" i="26"/>
  <c r="K37" i="26"/>
  <c r="U36" i="26"/>
  <c r="K36" i="26"/>
  <c r="U35" i="26"/>
  <c r="K35" i="26"/>
  <c r="U34" i="26"/>
  <c r="K34" i="26"/>
  <c r="U33" i="26"/>
  <c r="K33" i="26"/>
  <c r="U32" i="26"/>
  <c r="K32" i="26"/>
  <c r="U31" i="26"/>
  <c r="K31" i="26"/>
  <c r="U30" i="26"/>
  <c r="K30" i="26"/>
  <c r="U29" i="26"/>
  <c r="K29" i="26"/>
  <c r="U28" i="26"/>
  <c r="K28" i="26"/>
  <c r="U27" i="26"/>
  <c r="K27" i="26"/>
  <c r="U26" i="26"/>
  <c r="K26" i="26"/>
  <c r="U25" i="26"/>
  <c r="K25" i="26"/>
  <c r="U24" i="26"/>
  <c r="K24" i="26"/>
  <c r="U23" i="26"/>
  <c r="K23" i="26"/>
  <c r="U22" i="26"/>
  <c r="K22" i="26"/>
  <c r="U21" i="26"/>
  <c r="K21" i="26"/>
  <c r="U20" i="26"/>
  <c r="K20" i="26"/>
  <c r="U19" i="26"/>
  <c r="K19" i="26"/>
  <c r="U18" i="26"/>
  <c r="K18" i="26"/>
  <c r="U17" i="26"/>
  <c r="K17" i="26"/>
  <c r="U16" i="26"/>
  <c r="K16" i="26"/>
  <c r="U15" i="26"/>
  <c r="K15" i="26"/>
  <c r="U14" i="26"/>
  <c r="K14" i="26"/>
  <c r="U13" i="26"/>
  <c r="K13" i="26"/>
  <c r="U12" i="26"/>
  <c r="K12" i="26"/>
  <c r="U11" i="26"/>
  <c r="K11" i="26"/>
  <c r="U10" i="26"/>
  <c r="K10" i="26"/>
  <c r="U9" i="26"/>
  <c r="K9" i="26"/>
  <c r="U8" i="26"/>
  <c r="U7" i="26"/>
  <c r="C7" i="26"/>
  <c r="U6" i="26"/>
  <c r="U5" i="26"/>
  <c r="DI2" i="25"/>
  <c r="CR10" i="25"/>
  <c r="DA10" i="25" s="1"/>
  <c r="CU10" i="25"/>
  <c r="DE10" i="25" s="1"/>
  <c r="CX10" i="25"/>
  <c r="DH10" i="25" s="1"/>
  <c r="CR11" i="25"/>
  <c r="DA11" i="25" s="1"/>
  <c r="CR12" i="25"/>
  <c r="DA12" i="25" s="1"/>
  <c r="CU12" i="25"/>
  <c r="DE12" i="25" s="1"/>
  <c r="CX12" i="25"/>
  <c r="DH12" i="25" s="1"/>
  <c r="CR13" i="25"/>
  <c r="DA13" i="25" s="1"/>
  <c r="CR14" i="25"/>
  <c r="DA14" i="25" s="1"/>
  <c r="CU14" i="25"/>
  <c r="DE14" i="25" s="1"/>
  <c r="CX14" i="25"/>
  <c r="DH14" i="25" s="1"/>
  <c r="CR15" i="25"/>
  <c r="DA15" i="25" s="1"/>
  <c r="CR16" i="25"/>
  <c r="DA16" i="25" s="1"/>
  <c r="CU16" i="25"/>
  <c r="DE16" i="25" s="1"/>
  <c r="CX16" i="25"/>
  <c r="DH16" i="25" s="1"/>
  <c r="CR17" i="25"/>
  <c r="DA17" i="25" s="1"/>
  <c r="CR18" i="25"/>
  <c r="DA18" i="25" s="1"/>
  <c r="CU18" i="25"/>
  <c r="DE18" i="25" s="1"/>
  <c r="CX18" i="25"/>
  <c r="DH18" i="25" s="1"/>
  <c r="CR19" i="25"/>
  <c r="DA19" i="25" s="1"/>
  <c r="CR20" i="25"/>
  <c r="DA20" i="25" s="1"/>
  <c r="CU20" i="25"/>
  <c r="DE20" i="25" s="1"/>
  <c r="CX20" i="25"/>
  <c r="DH20" i="25" s="1"/>
  <c r="CR21" i="25"/>
  <c r="DA21" i="25" s="1"/>
  <c r="CR22" i="25"/>
  <c r="DA22" i="25" s="1"/>
  <c r="CU22" i="25"/>
  <c r="DE22" i="25" s="1"/>
  <c r="CX22" i="25"/>
  <c r="DH22" i="25" s="1"/>
  <c r="CR23" i="25"/>
  <c r="DA23" i="25" s="1"/>
  <c r="CR24" i="25"/>
  <c r="DA24" i="25" s="1"/>
  <c r="CU24" i="25"/>
  <c r="DE24" i="25" s="1"/>
  <c r="CX24" i="25"/>
  <c r="DH24" i="25" s="1"/>
  <c r="CR25" i="25"/>
  <c r="DA25" i="25" s="1"/>
  <c r="CR26" i="25"/>
  <c r="DA26" i="25" s="1"/>
  <c r="CU26" i="25"/>
  <c r="DE26" i="25" s="1"/>
  <c r="CX26" i="25"/>
  <c r="DH26" i="25" s="1"/>
  <c r="CR27" i="25"/>
  <c r="DA27" i="25" s="1"/>
  <c r="CR28" i="25"/>
  <c r="DA28" i="25" s="1"/>
  <c r="CU28" i="25"/>
  <c r="DE28" i="25" s="1"/>
  <c r="CX28" i="25"/>
  <c r="DH28" i="25" s="1"/>
  <c r="CR29" i="25"/>
  <c r="DA29" i="25"/>
  <c r="CR30" i="25"/>
  <c r="DA30" i="25" s="1"/>
  <c r="CU30" i="25"/>
  <c r="DE30" i="25" s="1"/>
  <c r="CX30" i="25"/>
  <c r="DH30" i="25" s="1"/>
  <c r="CR31" i="25"/>
  <c r="DA31" i="25" s="1"/>
  <c r="CR32" i="25"/>
  <c r="DA32" i="25" s="1"/>
  <c r="CU32" i="25"/>
  <c r="DE32" i="25" s="1"/>
  <c r="CX32" i="25"/>
  <c r="DH32" i="25" s="1"/>
  <c r="CR33" i="25"/>
  <c r="DA33" i="25" s="1"/>
  <c r="CR34" i="25"/>
  <c r="DA34" i="25" s="1"/>
  <c r="CU34" i="25"/>
  <c r="DE34" i="25" s="1"/>
  <c r="CX34" i="25"/>
  <c r="DH34" i="25" s="1"/>
  <c r="CR35" i="25"/>
  <c r="DA35" i="25" s="1"/>
  <c r="CR36" i="25"/>
  <c r="DA36" i="25" s="1"/>
  <c r="CU36" i="25"/>
  <c r="DE36" i="25" s="1"/>
  <c r="CX36" i="25"/>
  <c r="DH36" i="25" s="1"/>
  <c r="CR37" i="25"/>
  <c r="DA37" i="25"/>
  <c r="CR38" i="25"/>
  <c r="DA38" i="25" s="1"/>
  <c r="CU38" i="25"/>
  <c r="DE38" i="25" s="1"/>
  <c r="CX38" i="25"/>
  <c r="DH38" i="25" s="1"/>
  <c r="CR39" i="25"/>
  <c r="DA39" i="25" s="1"/>
  <c r="CR40" i="25"/>
  <c r="DA40" i="25" s="1"/>
  <c r="CU40" i="25"/>
  <c r="CX40" i="25"/>
  <c r="DH40" i="25" s="1"/>
  <c r="DE40" i="25"/>
  <c r="CR41" i="25"/>
  <c r="DA41" i="25" s="1"/>
  <c r="CR42" i="25"/>
  <c r="CU42" i="25"/>
  <c r="DE42" i="25" s="1"/>
  <c r="CX42" i="25"/>
  <c r="DA42" i="25"/>
  <c r="DH42" i="25"/>
  <c r="CR43" i="25"/>
  <c r="DA43" i="25" s="1"/>
  <c r="CR44" i="25"/>
  <c r="DA44" i="25" s="1"/>
  <c r="CU44" i="25"/>
  <c r="CX44" i="25"/>
  <c r="DH44" i="25" s="1"/>
  <c r="DE44" i="25"/>
  <c r="CR45" i="25"/>
  <c r="DA45" i="25" s="1"/>
  <c r="CR46" i="25"/>
  <c r="DA46" i="25" s="1"/>
  <c r="CU46" i="25"/>
  <c r="DE46" i="25" s="1"/>
  <c r="CX46" i="25"/>
  <c r="DH46" i="25" s="1"/>
  <c r="CR47" i="25"/>
  <c r="DA47" i="25" s="1"/>
  <c r="CR48" i="25"/>
  <c r="DA48" i="25" s="1"/>
  <c r="CU48" i="25"/>
  <c r="DE48" i="25" s="1"/>
  <c r="CX48" i="25"/>
  <c r="DH48" i="25" s="1"/>
  <c r="CR49" i="25"/>
  <c r="DA49" i="25" s="1"/>
  <c r="CR50" i="25"/>
  <c r="DA50" i="25" s="1"/>
  <c r="CU50" i="25"/>
  <c r="DE50" i="25" s="1"/>
  <c r="CX50" i="25"/>
  <c r="DH50" i="25" s="1"/>
  <c r="CR51" i="25"/>
  <c r="DA51" i="25"/>
  <c r="CR52" i="25"/>
  <c r="DA52" i="25" s="1"/>
  <c r="CU52" i="25"/>
  <c r="DE52" i="25" s="1"/>
  <c r="CX52" i="25"/>
  <c r="DH52" i="25" s="1"/>
  <c r="CR53" i="25"/>
  <c r="DA53" i="25" s="1"/>
  <c r="CR54" i="25"/>
  <c r="DA54" i="25" s="1"/>
  <c r="CU54" i="25"/>
  <c r="DE54" i="25" s="1"/>
  <c r="CX54" i="25"/>
  <c r="DH54" i="25" s="1"/>
  <c r="CR55" i="25"/>
  <c r="DA55" i="25" s="1"/>
  <c r="CR56" i="25"/>
  <c r="DA56" i="25" s="1"/>
  <c r="CU56" i="25"/>
  <c r="DE56" i="25" s="1"/>
  <c r="CX56" i="25"/>
  <c r="DH56" i="25" s="1"/>
  <c r="CR57" i="25"/>
  <c r="DA57" i="25" s="1"/>
  <c r="CR58" i="25"/>
  <c r="DA58" i="25" s="1"/>
  <c r="CU58" i="25"/>
  <c r="DE58" i="25" s="1"/>
  <c r="CX58" i="25"/>
  <c r="DH58" i="25" s="1"/>
  <c r="CR59" i="25"/>
  <c r="DA59" i="25" s="1"/>
  <c r="CR60" i="25"/>
  <c r="DA60" i="25" s="1"/>
  <c r="CU60" i="25"/>
  <c r="DE60" i="25" s="1"/>
  <c r="CX60" i="25"/>
  <c r="DH60" i="25" s="1"/>
  <c r="CR61" i="25"/>
  <c r="DA61" i="25" s="1"/>
  <c r="CR62" i="25"/>
  <c r="DA62" i="25" s="1"/>
  <c r="CU62" i="25"/>
  <c r="DE62" i="25" s="1"/>
  <c r="CX62" i="25"/>
  <c r="DH62" i="25" s="1"/>
  <c r="CR63" i="25"/>
  <c r="DA63" i="25" s="1"/>
  <c r="CR64" i="25"/>
  <c r="CU64" i="25"/>
  <c r="DE64" i="25" s="1"/>
  <c r="CX64" i="25"/>
  <c r="DH64" i="25" s="1"/>
  <c r="DA64" i="25"/>
  <c r="CR65" i="25"/>
  <c r="DA65" i="25" s="1"/>
  <c r="CR66" i="25"/>
  <c r="DA66" i="25" s="1"/>
  <c r="CU66" i="25"/>
  <c r="DE66" i="25" s="1"/>
  <c r="CX66" i="25"/>
  <c r="DH66" i="25" s="1"/>
  <c r="CR67" i="25"/>
  <c r="DA67" i="25" s="1"/>
  <c r="CI68" i="25"/>
  <c r="CK68" i="25"/>
  <c r="CM68" i="25"/>
  <c r="DM68" i="25"/>
  <c r="BY68" i="25"/>
  <c r="AY68" i="25"/>
  <c r="AW68" i="25"/>
  <c r="AU68" i="25"/>
  <c r="BD67" i="25"/>
  <c r="BM67" i="25" s="1"/>
  <c r="BJ66" i="25"/>
  <c r="BT66" i="25" s="1"/>
  <c r="BG66" i="25"/>
  <c r="BQ66" i="25" s="1"/>
  <c r="BD66" i="25"/>
  <c r="BM66" i="25" s="1"/>
  <c r="BD65" i="25"/>
  <c r="BM65" i="25" s="1"/>
  <c r="BJ64" i="25"/>
  <c r="BT64" i="25" s="1"/>
  <c r="BG64" i="25"/>
  <c r="BQ64" i="25" s="1"/>
  <c r="BD64" i="25"/>
  <c r="BM64" i="25" s="1"/>
  <c r="BD63" i="25"/>
  <c r="BM63" i="25" s="1"/>
  <c r="BJ62" i="25"/>
  <c r="BT62" i="25" s="1"/>
  <c r="BG62" i="25"/>
  <c r="BQ62" i="25" s="1"/>
  <c r="BD62" i="25"/>
  <c r="BM62" i="25" s="1"/>
  <c r="BD61" i="25"/>
  <c r="BM61" i="25" s="1"/>
  <c r="BJ60" i="25"/>
  <c r="BT60" i="25" s="1"/>
  <c r="BG60" i="25"/>
  <c r="BQ60" i="25" s="1"/>
  <c r="BD60" i="25"/>
  <c r="BM60" i="25" s="1"/>
  <c r="BD59" i="25"/>
  <c r="BM59" i="25" s="1"/>
  <c r="BJ58" i="25"/>
  <c r="BT58" i="25" s="1"/>
  <c r="BG58" i="25"/>
  <c r="BQ58" i="25" s="1"/>
  <c r="BD58" i="25"/>
  <c r="BM58" i="25" s="1"/>
  <c r="BD57" i="25"/>
  <c r="BM57" i="25" s="1"/>
  <c r="BJ56" i="25"/>
  <c r="BT56" i="25" s="1"/>
  <c r="BG56" i="25"/>
  <c r="BQ56" i="25" s="1"/>
  <c r="BD56" i="25"/>
  <c r="BM56" i="25" s="1"/>
  <c r="BD55" i="25"/>
  <c r="BM55" i="25" s="1"/>
  <c r="BJ54" i="25"/>
  <c r="BT54" i="25" s="1"/>
  <c r="BG54" i="25"/>
  <c r="BQ54" i="25" s="1"/>
  <c r="BD54" i="25"/>
  <c r="BM54" i="25" s="1"/>
  <c r="BD53" i="25"/>
  <c r="BM53" i="25" s="1"/>
  <c r="BJ52" i="25"/>
  <c r="BT52" i="25" s="1"/>
  <c r="BG52" i="25"/>
  <c r="BQ52" i="25" s="1"/>
  <c r="BD52" i="25"/>
  <c r="BM52" i="25" s="1"/>
  <c r="BD51" i="25"/>
  <c r="BM51" i="25" s="1"/>
  <c r="BJ50" i="25"/>
  <c r="BT50" i="25" s="1"/>
  <c r="BG50" i="25"/>
  <c r="BQ50" i="25" s="1"/>
  <c r="BD50" i="25"/>
  <c r="BM50" i="25" s="1"/>
  <c r="BD49" i="25"/>
  <c r="BM49" i="25" s="1"/>
  <c r="BJ48" i="25"/>
  <c r="BT48" i="25" s="1"/>
  <c r="BG48" i="25"/>
  <c r="BQ48" i="25" s="1"/>
  <c r="BD48" i="25"/>
  <c r="BM48" i="25" s="1"/>
  <c r="BD47" i="25"/>
  <c r="BM47" i="25" s="1"/>
  <c r="BJ46" i="25"/>
  <c r="BT46" i="25" s="1"/>
  <c r="BG46" i="25"/>
  <c r="BQ46" i="25" s="1"/>
  <c r="BD46" i="25"/>
  <c r="BM46" i="25" s="1"/>
  <c r="BD45" i="25"/>
  <c r="BM45" i="25" s="1"/>
  <c r="BJ44" i="25"/>
  <c r="BT44" i="25" s="1"/>
  <c r="BG44" i="25"/>
  <c r="BQ44" i="25" s="1"/>
  <c r="BD44" i="25"/>
  <c r="BM44" i="25" s="1"/>
  <c r="BD43" i="25"/>
  <c r="BM43" i="25" s="1"/>
  <c r="BJ42" i="25"/>
  <c r="BT42" i="25" s="1"/>
  <c r="BG42" i="25"/>
  <c r="BQ42" i="25" s="1"/>
  <c r="BD42" i="25"/>
  <c r="BM42" i="25" s="1"/>
  <c r="BD41" i="25"/>
  <c r="BM41" i="25" s="1"/>
  <c r="BJ40" i="25"/>
  <c r="BT40" i="25" s="1"/>
  <c r="BG40" i="25"/>
  <c r="BQ40" i="25" s="1"/>
  <c r="BD40" i="25"/>
  <c r="BM40" i="25" s="1"/>
  <c r="BD39" i="25"/>
  <c r="BM39" i="25" s="1"/>
  <c r="BJ38" i="25"/>
  <c r="BT38" i="25" s="1"/>
  <c r="BG38" i="25"/>
  <c r="BQ38" i="25" s="1"/>
  <c r="BD38" i="25"/>
  <c r="BM38" i="25" s="1"/>
  <c r="BD37" i="25"/>
  <c r="BM37" i="25" s="1"/>
  <c r="BJ36" i="25"/>
  <c r="BT36" i="25" s="1"/>
  <c r="BG36" i="25"/>
  <c r="BQ36" i="25" s="1"/>
  <c r="BD36" i="25"/>
  <c r="BM36" i="25" s="1"/>
  <c r="AK46" i="25"/>
  <c r="K46" i="25"/>
  <c r="I46" i="25"/>
  <c r="G46" i="25"/>
  <c r="G50" i="25" s="1"/>
  <c r="BD35" i="25"/>
  <c r="BM35" i="25" s="1"/>
  <c r="P45" i="25"/>
  <c r="Y45" i="25" s="1"/>
  <c r="BJ34" i="25"/>
  <c r="BT34" i="25" s="1"/>
  <c r="BG34" i="25"/>
  <c r="BQ34" i="25" s="1"/>
  <c r="BD34" i="25"/>
  <c r="BM34" i="25" s="1"/>
  <c r="V44" i="25"/>
  <c r="AF44" i="25" s="1"/>
  <c r="S44" i="25"/>
  <c r="AC44" i="25" s="1"/>
  <c r="P44" i="25"/>
  <c r="Y44" i="25" s="1"/>
  <c r="BD33" i="25"/>
  <c r="BM33" i="25" s="1"/>
  <c r="P43" i="25"/>
  <c r="Y43" i="25" s="1"/>
  <c r="BJ32" i="25"/>
  <c r="BT32" i="25" s="1"/>
  <c r="BG32" i="25"/>
  <c r="BQ32" i="25" s="1"/>
  <c r="BD32" i="25"/>
  <c r="BM32" i="25" s="1"/>
  <c r="V42" i="25"/>
  <c r="AF42" i="25" s="1"/>
  <c r="S42" i="25"/>
  <c r="AC42" i="25" s="1"/>
  <c r="P42" i="25"/>
  <c r="Y42" i="25" s="1"/>
  <c r="BD31" i="25"/>
  <c r="BM31" i="25" s="1"/>
  <c r="P41" i="25"/>
  <c r="Y41" i="25" s="1"/>
  <c r="BJ30" i="25"/>
  <c r="BT30" i="25" s="1"/>
  <c r="BG30" i="25"/>
  <c r="BQ30" i="25" s="1"/>
  <c r="BD30" i="25"/>
  <c r="BM30" i="25" s="1"/>
  <c r="V40" i="25"/>
  <c r="AF40" i="25" s="1"/>
  <c r="S40" i="25"/>
  <c r="AC40" i="25" s="1"/>
  <c r="P40" i="25"/>
  <c r="Y40" i="25" s="1"/>
  <c r="BD29" i="25"/>
  <c r="BM29" i="25" s="1"/>
  <c r="P39" i="25"/>
  <c r="Y39" i="25" s="1"/>
  <c r="BJ28" i="25"/>
  <c r="BT28" i="25" s="1"/>
  <c r="BG28" i="25"/>
  <c r="BQ28" i="25" s="1"/>
  <c r="BD28" i="25"/>
  <c r="BM28" i="25" s="1"/>
  <c r="V38" i="25"/>
  <c r="AF38" i="25" s="1"/>
  <c r="S38" i="25"/>
  <c r="AC38" i="25" s="1"/>
  <c r="P38" i="25"/>
  <c r="Y38" i="25" s="1"/>
  <c r="BD27" i="25"/>
  <c r="BM27" i="25" s="1"/>
  <c r="P37" i="25"/>
  <c r="Y37" i="25" s="1"/>
  <c r="BJ26" i="25"/>
  <c r="BT26" i="25" s="1"/>
  <c r="BG26" i="25"/>
  <c r="BQ26" i="25" s="1"/>
  <c r="BD26" i="25"/>
  <c r="BM26" i="25" s="1"/>
  <c r="V36" i="25"/>
  <c r="AF36" i="25" s="1"/>
  <c r="S36" i="25"/>
  <c r="AC36" i="25" s="1"/>
  <c r="P36" i="25"/>
  <c r="Y36" i="25" s="1"/>
  <c r="BD25" i="25"/>
  <c r="BM25" i="25" s="1"/>
  <c r="P33" i="25"/>
  <c r="Y33" i="25" s="1"/>
  <c r="BJ24" i="25"/>
  <c r="BT24" i="25" s="1"/>
  <c r="BG24" i="25"/>
  <c r="BQ24" i="25" s="1"/>
  <c r="BD24" i="25"/>
  <c r="BM24" i="25" s="1"/>
  <c r="V32" i="25"/>
  <c r="AF32" i="25" s="1"/>
  <c r="S32" i="25"/>
  <c r="AC32" i="25" s="1"/>
  <c r="P32" i="25"/>
  <c r="Y32" i="25" s="1"/>
  <c r="BD23" i="25"/>
  <c r="BM23" i="25" s="1"/>
  <c r="P23" i="25"/>
  <c r="Y23" i="25" s="1"/>
  <c r="BJ22" i="25"/>
  <c r="BT22" i="25" s="1"/>
  <c r="BG22" i="25"/>
  <c r="BQ22" i="25" s="1"/>
  <c r="BD22" i="25"/>
  <c r="BM22" i="25" s="1"/>
  <c r="V22" i="25"/>
  <c r="AF22" i="25" s="1"/>
  <c r="S22" i="25"/>
  <c r="AC22" i="25" s="1"/>
  <c r="P22" i="25"/>
  <c r="Y22" i="25" s="1"/>
  <c r="BD21" i="25"/>
  <c r="BM21" i="25" s="1"/>
  <c r="P21" i="25"/>
  <c r="Y21" i="25" s="1"/>
  <c r="BJ20" i="25"/>
  <c r="BT20" i="25" s="1"/>
  <c r="BG20" i="25"/>
  <c r="BQ20" i="25" s="1"/>
  <c r="BD20" i="25"/>
  <c r="BM20" i="25" s="1"/>
  <c r="V20" i="25"/>
  <c r="AF20" i="25" s="1"/>
  <c r="S20" i="25"/>
  <c r="AC20" i="25" s="1"/>
  <c r="P20" i="25"/>
  <c r="Y20" i="25" s="1"/>
  <c r="BD19" i="25"/>
  <c r="BM19" i="25" s="1"/>
  <c r="P19" i="25"/>
  <c r="Y19" i="25" s="1"/>
  <c r="BJ18" i="25"/>
  <c r="BT18" i="25" s="1"/>
  <c r="BG18" i="25"/>
  <c r="BQ18" i="25" s="1"/>
  <c r="BD18" i="25"/>
  <c r="BM18" i="25" s="1"/>
  <c r="V18" i="25"/>
  <c r="AF18" i="25" s="1"/>
  <c r="S18" i="25"/>
  <c r="AC18" i="25" s="1"/>
  <c r="P18" i="25"/>
  <c r="Y18" i="25" s="1"/>
  <c r="BD17" i="25"/>
  <c r="BM17" i="25" s="1"/>
  <c r="P17" i="25"/>
  <c r="Y17" i="25" s="1"/>
  <c r="BJ16" i="25"/>
  <c r="BT16" i="25" s="1"/>
  <c r="BG16" i="25"/>
  <c r="BQ16" i="25" s="1"/>
  <c r="BD16" i="25"/>
  <c r="BM16" i="25" s="1"/>
  <c r="V16" i="25"/>
  <c r="AF16" i="25" s="1"/>
  <c r="S16" i="25"/>
  <c r="AC16" i="25" s="1"/>
  <c r="P16" i="25"/>
  <c r="Y16" i="25" s="1"/>
  <c r="BD15" i="25"/>
  <c r="BM15" i="25" s="1"/>
  <c r="BJ14" i="25"/>
  <c r="BT14" i="25" s="1"/>
  <c r="BG14" i="25"/>
  <c r="BQ14" i="25" s="1"/>
  <c r="BD14" i="25"/>
  <c r="BM14" i="25" s="1"/>
  <c r="BD13" i="25"/>
  <c r="BM13" i="25" s="1"/>
  <c r="BJ12" i="25"/>
  <c r="BT12" i="25" s="1"/>
  <c r="BG12" i="25"/>
  <c r="BQ12" i="25" s="1"/>
  <c r="BD12" i="25"/>
  <c r="BM12" i="25" s="1"/>
  <c r="BD11" i="25"/>
  <c r="BM11" i="25" s="1"/>
  <c r="BJ10" i="25"/>
  <c r="BT10" i="25" s="1"/>
  <c r="BG10" i="25"/>
  <c r="BQ10" i="25" s="1"/>
  <c r="BD10" i="25"/>
  <c r="BM10" i="25" s="1"/>
  <c r="AK20" i="24"/>
  <c r="AK19" i="24"/>
  <c r="AK17" i="24"/>
  <c r="T8" i="24"/>
  <c r="M8" i="24"/>
  <c r="U41" i="26" l="1"/>
  <c r="DK48" i="25"/>
  <c r="DK58" i="25"/>
  <c r="K50" i="25"/>
  <c r="DK44" i="25"/>
  <c r="DK32" i="25"/>
  <c r="DK42" i="25"/>
  <c r="DK12" i="25"/>
  <c r="DK14" i="25"/>
  <c r="DK50" i="25"/>
  <c r="DK28" i="25"/>
  <c r="DK22" i="25"/>
  <c r="DK60" i="25"/>
  <c r="DK40" i="25"/>
  <c r="DK30" i="25"/>
  <c r="I50" i="25"/>
  <c r="DK56" i="25"/>
  <c r="DK46" i="25"/>
  <c r="DK64" i="25"/>
  <c r="DK38" i="25"/>
  <c r="DK24" i="25"/>
  <c r="DK26" i="25"/>
  <c r="BW66" i="25"/>
  <c r="K41" i="26"/>
  <c r="J5" i="26" s="1"/>
  <c r="J4" i="26" s="1"/>
  <c r="AI36" i="25"/>
  <c r="DK36" i="25"/>
  <c r="DK18" i="25"/>
  <c r="DH68" i="25"/>
  <c r="DE68" i="25"/>
  <c r="DK10" i="25"/>
  <c r="DA69" i="25"/>
  <c r="DK52" i="25"/>
  <c r="DA68" i="25"/>
  <c r="DK20" i="25"/>
  <c r="DK62" i="25"/>
  <c r="DK34" i="25"/>
  <c r="DK66" i="25"/>
  <c r="DK54" i="25"/>
  <c r="Y46" i="25"/>
  <c r="DK16" i="25"/>
  <c r="BW16" i="25"/>
  <c r="BW18" i="25"/>
  <c r="BW58" i="25"/>
  <c r="BW22" i="25"/>
  <c r="BW48" i="25"/>
  <c r="BW14" i="25"/>
  <c r="AI32" i="25"/>
  <c r="BW40" i="25"/>
  <c r="AI40" i="25"/>
  <c r="BW36" i="25"/>
  <c r="BW54" i="25"/>
  <c r="BW24" i="25"/>
  <c r="BW26" i="25"/>
  <c r="BW46" i="25"/>
  <c r="BW12" i="25"/>
  <c r="AI18" i="25"/>
  <c r="BW20" i="25"/>
  <c r="BW30" i="25"/>
  <c r="BW56" i="25"/>
  <c r="BW64" i="25"/>
  <c r="BW44" i="25"/>
  <c r="AC46" i="25"/>
  <c r="BW28" i="25"/>
  <c r="AF46" i="25"/>
  <c r="AI20" i="25"/>
  <c r="BW38" i="25"/>
  <c r="BT68" i="25"/>
  <c r="BW32" i="25"/>
  <c r="BW34" i="25"/>
  <c r="BW60" i="25"/>
  <c r="AI22" i="25"/>
  <c r="AI42" i="25"/>
  <c r="BW42" i="25"/>
  <c r="BW50" i="25"/>
  <c r="BW52" i="25"/>
  <c r="BQ68" i="25"/>
  <c r="BM69" i="25"/>
  <c r="AI38" i="25"/>
  <c r="BM68" i="25"/>
  <c r="Y47" i="25"/>
  <c r="AI44" i="25"/>
  <c r="BW62" i="25"/>
  <c r="AI16" i="25"/>
  <c r="BW10" i="25"/>
  <c r="AK21" i="24"/>
  <c r="AK22" i="24" s="1"/>
  <c r="R58" i="23"/>
  <c r="R55" i="23"/>
  <c r="L44" i="23"/>
  <c r="L40" i="23"/>
  <c r="L37" i="23"/>
  <c r="F4" i="26" l="1"/>
  <c r="AF20" i="24"/>
  <c r="AI48" i="25"/>
  <c r="AC50" i="25"/>
  <c r="AC52" i="25" s="1"/>
  <c r="DK68" i="25"/>
  <c r="Y50" i="25"/>
  <c r="Y52" i="25" s="1"/>
  <c r="Y54" i="25" s="1"/>
  <c r="BW68" i="25"/>
  <c r="AF50" i="25"/>
  <c r="AI46" i="25"/>
  <c r="Y51" i="25"/>
  <c r="AK23" i="24"/>
  <c r="G48" i="19"/>
  <c r="I48" i="19"/>
  <c r="CK48" i="19" s="1"/>
  <c r="K48" i="19"/>
  <c r="CM48" i="19" s="1"/>
  <c r="B7" i="20"/>
  <c r="F41" i="20"/>
  <c r="G41" i="20"/>
  <c r="H41" i="20"/>
  <c r="I41" i="20"/>
  <c r="J9" i="20"/>
  <c r="E9" i="20" s="1"/>
  <c r="J10" i="20"/>
  <c r="E10" i="20" s="1"/>
  <c r="J11" i="20"/>
  <c r="E11" i="20" s="1"/>
  <c r="J12" i="20"/>
  <c r="E12" i="20" s="1"/>
  <c r="J13" i="20"/>
  <c r="E13" i="20" s="1"/>
  <c r="AF21" i="24" l="1"/>
  <c r="AF22" i="24" s="1"/>
  <c r="AF23" i="24" s="1"/>
  <c r="O12" i="24" s="1"/>
  <c r="Y53" i="25"/>
  <c r="Y55" i="25" s="1"/>
  <c r="AI50" i="25"/>
  <c r="AF52" i="25"/>
  <c r="AC54" i="25" s="1"/>
  <c r="AF54" i="25" l="1"/>
  <c r="AI52" i="25"/>
  <c r="AI54" i="25" s="1"/>
  <c r="N7" i="25" s="1"/>
  <c r="T28" i="20"/>
  <c r="O28" i="20" s="1"/>
  <c r="T27" i="20"/>
  <c r="O27" i="20" s="1"/>
  <c r="T26" i="20"/>
  <c r="O26" i="20" s="1"/>
  <c r="P41" i="20"/>
  <c r="Q41" i="20"/>
  <c r="R41" i="20"/>
  <c r="S41" i="20"/>
  <c r="T5" i="20"/>
  <c r="O5" i="20" s="1"/>
  <c r="T6" i="20"/>
  <c r="O6" i="20" s="1"/>
  <c r="T7" i="20"/>
  <c r="O7" i="20" s="1"/>
  <c r="T8" i="20"/>
  <c r="O8" i="20" s="1"/>
  <c r="T9" i="20"/>
  <c r="O9" i="20" s="1"/>
  <c r="T10" i="20"/>
  <c r="O10" i="20" s="1"/>
  <c r="T11" i="20"/>
  <c r="O11" i="20" s="1"/>
  <c r="T12" i="20"/>
  <c r="O12" i="20" s="1"/>
  <c r="T13" i="20"/>
  <c r="O13" i="20" s="1"/>
  <c r="T14" i="20"/>
  <c r="O14" i="20" s="1"/>
  <c r="T15" i="20"/>
  <c r="O15" i="20" s="1"/>
  <c r="T16" i="20"/>
  <c r="O16" i="20" s="1"/>
  <c r="T17" i="20"/>
  <c r="O17" i="20" s="1"/>
  <c r="T18" i="20"/>
  <c r="O18" i="20" s="1"/>
  <c r="T19" i="20"/>
  <c r="O19" i="20" s="1"/>
  <c r="T20" i="20"/>
  <c r="O20" i="20" s="1"/>
  <c r="T21" i="20"/>
  <c r="O21" i="20" s="1"/>
  <c r="T22" i="20"/>
  <c r="O22" i="20" s="1"/>
  <c r="T23" i="20"/>
  <c r="O23" i="20" s="1"/>
  <c r="T24" i="20"/>
  <c r="O24" i="20" s="1"/>
  <c r="T25" i="20"/>
  <c r="O25" i="20" s="1"/>
  <c r="T29" i="20"/>
  <c r="O29" i="20" s="1"/>
  <c r="T30" i="20"/>
  <c r="O30" i="20" s="1"/>
  <c r="T31" i="20"/>
  <c r="O31" i="20" s="1"/>
  <c r="T32" i="20"/>
  <c r="O32" i="20" s="1"/>
  <c r="T33" i="20"/>
  <c r="O33" i="20" s="1"/>
  <c r="T34" i="20"/>
  <c r="O34" i="20" s="1"/>
  <c r="T35" i="20"/>
  <c r="O35" i="20" s="1"/>
  <c r="T36" i="20"/>
  <c r="O36" i="20" s="1"/>
  <c r="T37" i="20"/>
  <c r="O37" i="20" s="1"/>
  <c r="T38" i="20"/>
  <c r="O38" i="20" s="1"/>
  <c r="T39" i="20"/>
  <c r="O39" i="20" s="1"/>
  <c r="T40" i="20"/>
  <c r="O40" i="20" s="1"/>
  <c r="J14" i="20"/>
  <c r="E14" i="20" s="1"/>
  <c r="J15" i="20"/>
  <c r="E15" i="20" s="1"/>
  <c r="J16" i="20"/>
  <c r="E16" i="20" s="1"/>
  <c r="J17" i="20"/>
  <c r="E17" i="20" s="1"/>
  <c r="J18" i="20"/>
  <c r="E18" i="20" s="1"/>
  <c r="J19" i="20"/>
  <c r="E19" i="20" s="1"/>
  <c r="G42" i="20" s="1"/>
  <c r="J20" i="20"/>
  <c r="E20" i="20" s="1"/>
  <c r="J21" i="20"/>
  <c r="E21" i="20" s="1"/>
  <c r="J22" i="20"/>
  <c r="E22" i="20" s="1"/>
  <c r="J23" i="20"/>
  <c r="E23" i="20" s="1"/>
  <c r="J24" i="20"/>
  <c r="E24" i="20" s="1"/>
  <c r="J25" i="20"/>
  <c r="E25" i="20" s="1"/>
  <c r="J26" i="20"/>
  <c r="E26" i="20" s="1"/>
  <c r="J27" i="20"/>
  <c r="E27" i="20" s="1"/>
  <c r="J28" i="20"/>
  <c r="E28" i="20" s="1"/>
  <c r="J29" i="20"/>
  <c r="E29" i="20" s="1"/>
  <c r="J30" i="20"/>
  <c r="E30" i="20" s="1"/>
  <c r="J31" i="20"/>
  <c r="E31" i="20" s="1"/>
  <c r="J32" i="20"/>
  <c r="E32" i="20" s="1"/>
  <c r="J33" i="20"/>
  <c r="E33" i="20" s="1"/>
  <c r="J34" i="20"/>
  <c r="E34" i="20" s="1"/>
  <c r="J35" i="20"/>
  <c r="E35" i="20" s="1"/>
  <c r="J36" i="20"/>
  <c r="E36" i="20" s="1"/>
  <c r="J37" i="20"/>
  <c r="E37" i="20" s="1"/>
  <c r="J38" i="20"/>
  <c r="E38" i="20" s="1"/>
  <c r="J39" i="20"/>
  <c r="E39" i="20" s="1"/>
  <c r="J40" i="20"/>
  <c r="E40" i="20" s="1"/>
  <c r="H42" i="20"/>
  <c r="F42" i="20" l="1"/>
  <c r="I42" i="20"/>
  <c r="Q42" i="20"/>
  <c r="S42" i="20"/>
  <c r="R42" i="20"/>
  <c r="P42" i="20"/>
  <c r="J41" i="20"/>
  <c r="T41" i="20"/>
  <c r="DW68" i="19"/>
  <c r="CI52" i="19" s="1"/>
  <c r="DY68" i="19"/>
  <c r="CK52" i="19" s="1"/>
  <c r="EA68" i="19"/>
  <c r="CM52" i="19" s="1"/>
  <c r="AU68" i="19"/>
  <c r="AW68" i="19"/>
  <c r="AY68" i="19"/>
  <c r="AK48" i="19"/>
  <c r="FA68" i="19"/>
  <c r="EF67" i="19"/>
  <c r="EO67" i="19" s="1"/>
  <c r="EF66" i="19"/>
  <c r="EF65" i="19"/>
  <c r="EO65" i="19" s="1"/>
  <c r="EF64" i="19"/>
  <c r="EF63" i="19"/>
  <c r="EO63" i="19" s="1"/>
  <c r="EF62" i="19"/>
  <c r="EF61" i="19"/>
  <c r="EO61" i="19" s="1"/>
  <c r="EF60" i="19"/>
  <c r="EF59" i="19"/>
  <c r="EO59" i="19" s="1"/>
  <c r="EF58" i="19"/>
  <c r="EF57" i="19"/>
  <c r="EO57" i="19" s="1"/>
  <c r="EF56" i="19"/>
  <c r="EF55" i="19"/>
  <c r="EO55" i="19" s="1"/>
  <c r="EF54" i="19"/>
  <c r="EF53" i="19"/>
  <c r="EO53" i="19" s="1"/>
  <c r="EF52" i="19"/>
  <c r="EF51" i="19"/>
  <c r="EO51" i="19" s="1"/>
  <c r="EF50" i="19"/>
  <c r="EF49" i="19"/>
  <c r="EO49" i="19" s="1"/>
  <c r="EF48" i="19"/>
  <c r="EF47" i="19"/>
  <c r="EO47" i="19" s="1"/>
  <c r="EF46" i="19"/>
  <c r="EF45" i="19"/>
  <c r="EO45" i="19" s="1"/>
  <c r="EF44" i="19"/>
  <c r="EF43" i="19"/>
  <c r="EO43" i="19" s="1"/>
  <c r="EF42" i="19"/>
  <c r="EF41" i="19"/>
  <c r="EO41" i="19" s="1"/>
  <c r="EF40" i="19"/>
  <c r="EF39" i="19"/>
  <c r="EO39" i="19" s="1"/>
  <c r="EF38" i="19"/>
  <c r="EF37" i="19"/>
  <c r="EO37" i="19" s="1"/>
  <c r="EF36" i="19"/>
  <c r="EF35" i="19"/>
  <c r="EO35" i="19" s="1"/>
  <c r="EF34" i="19"/>
  <c r="EF33" i="19"/>
  <c r="EO33" i="19" s="1"/>
  <c r="EF32" i="19"/>
  <c r="EF31" i="19"/>
  <c r="EO31" i="19" s="1"/>
  <c r="EF30" i="19"/>
  <c r="EF29" i="19"/>
  <c r="EO29" i="19" s="1"/>
  <c r="EF28" i="19"/>
  <c r="EF27" i="19"/>
  <c r="EO27" i="19" s="1"/>
  <c r="EF26" i="19"/>
  <c r="EF25" i="19"/>
  <c r="EO25" i="19" s="1"/>
  <c r="EF24" i="19"/>
  <c r="EF23" i="19"/>
  <c r="EO23" i="19" s="1"/>
  <c r="EF22" i="19"/>
  <c r="EF21" i="19"/>
  <c r="EO21" i="19" s="1"/>
  <c r="EF20" i="19"/>
  <c r="EF19" i="19"/>
  <c r="EO19" i="19" s="1"/>
  <c r="EF18" i="19"/>
  <c r="EF17" i="19"/>
  <c r="EO17" i="19" s="1"/>
  <c r="EF16" i="19"/>
  <c r="EF15" i="19"/>
  <c r="EO15" i="19" s="1"/>
  <c r="EF14" i="19"/>
  <c r="EF13" i="19"/>
  <c r="EO13" i="19" s="1"/>
  <c r="EF12" i="19"/>
  <c r="EO40" i="19" l="1"/>
  <c r="EL40" i="19"/>
  <c r="EV40" i="19" s="1"/>
  <c r="EI40" i="19"/>
  <c r="ES40" i="19" s="1"/>
  <c r="EO48" i="19"/>
  <c r="EL48" i="19"/>
  <c r="EV48" i="19" s="1"/>
  <c r="EI48" i="19"/>
  <c r="ES48" i="19" s="1"/>
  <c r="EO56" i="19"/>
  <c r="EL56" i="19"/>
  <c r="EV56" i="19" s="1"/>
  <c r="EY56" i="19" s="1"/>
  <c r="EI56" i="19"/>
  <c r="ES56" i="19" s="1"/>
  <c r="EO60" i="19"/>
  <c r="EL60" i="19"/>
  <c r="EV60" i="19" s="1"/>
  <c r="EI60" i="19"/>
  <c r="ES60" i="19" s="1"/>
  <c r="EO64" i="19"/>
  <c r="EL64" i="19"/>
  <c r="EV64" i="19" s="1"/>
  <c r="EI64" i="19"/>
  <c r="ES64" i="19" s="1"/>
  <c r="EO44" i="19"/>
  <c r="EY44" i="19" s="1"/>
  <c r="EL44" i="19"/>
  <c r="EV44" i="19" s="1"/>
  <c r="EI44" i="19"/>
  <c r="ES44" i="19" s="1"/>
  <c r="EO20" i="19"/>
  <c r="EL20" i="19"/>
  <c r="EV20" i="19" s="1"/>
  <c r="EI20" i="19"/>
  <c r="ES20" i="19" s="1"/>
  <c r="EO24" i="19"/>
  <c r="EL24" i="19"/>
  <c r="EV24" i="19" s="1"/>
  <c r="EI24" i="19"/>
  <c r="ES24" i="19" s="1"/>
  <c r="EY24" i="19" s="1"/>
  <c r="EO28" i="19"/>
  <c r="EL28" i="19"/>
  <c r="EV28" i="19" s="1"/>
  <c r="EI28" i="19"/>
  <c r="ES28" i="19" s="1"/>
  <c r="EO52" i="19"/>
  <c r="EL52" i="19"/>
  <c r="EV52" i="19" s="1"/>
  <c r="EI52" i="19"/>
  <c r="ES52" i="19" s="1"/>
  <c r="EO36" i="19"/>
  <c r="EL36" i="19"/>
  <c r="EV36" i="19" s="1"/>
  <c r="EY36" i="19" s="1"/>
  <c r="EI36" i="19"/>
  <c r="ES36" i="19" s="1"/>
  <c r="EO34" i="19"/>
  <c r="EI34" i="19"/>
  <c r="ES34" i="19" s="1"/>
  <c r="EL34" i="19"/>
  <c r="EV34" i="19" s="1"/>
  <c r="EO38" i="19"/>
  <c r="EL38" i="19"/>
  <c r="EV38" i="19" s="1"/>
  <c r="EI38" i="19"/>
  <c r="ES38" i="19" s="1"/>
  <c r="EO42" i="19"/>
  <c r="EY42" i="19" s="1"/>
  <c r="EL42" i="19"/>
  <c r="EV42" i="19" s="1"/>
  <c r="EI42" i="19"/>
  <c r="ES42" i="19" s="1"/>
  <c r="EO46" i="19"/>
  <c r="EL46" i="19"/>
  <c r="EV46" i="19" s="1"/>
  <c r="EI46" i="19"/>
  <c r="ES46" i="19" s="1"/>
  <c r="EO50" i="19"/>
  <c r="EI50" i="19"/>
  <c r="ES50" i="19" s="1"/>
  <c r="EY50" i="19" s="1"/>
  <c r="EL50" i="19"/>
  <c r="EV50" i="19" s="1"/>
  <c r="EO54" i="19"/>
  <c r="EL54" i="19"/>
  <c r="EV54" i="19" s="1"/>
  <c r="EI54" i="19"/>
  <c r="ES54" i="19" s="1"/>
  <c r="EO58" i="19"/>
  <c r="EL58" i="19"/>
  <c r="EV58" i="19" s="1"/>
  <c r="EI58" i="19"/>
  <c r="ES58" i="19" s="1"/>
  <c r="EO62" i="19"/>
  <c r="EL62" i="19"/>
  <c r="EV62" i="19" s="1"/>
  <c r="EY62" i="19" s="1"/>
  <c r="EI62" i="19"/>
  <c r="ES62" i="19" s="1"/>
  <c r="EO66" i="19"/>
  <c r="EI66" i="19"/>
  <c r="ES66" i="19" s="1"/>
  <c r="EL66" i="19"/>
  <c r="EV66" i="19" s="1"/>
  <c r="EO18" i="19"/>
  <c r="EY18" i="19" s="1"/>
  <c r="EL18" i="19"/>
  <c r="EV18" i="19" s="1"/>
  <c r="EI18" i="19"/>
  <c r="ES18" i="19" s="1"/>
  <c r="EO22" i="19"/>
  <c r="EY22" i="19" s="1"/>
  <c r="EL22" i="19"/>
  <c r="EV22" i="19" s="1"/>
  <c r="EI22" i="19"/>
  <c r="ES22" i="19" s="1"/>
  <c r="EO26" i="19"/>
  <c r="EL26" i="19"/>
  <c r="EV26" i="19" s="1"/>
  <c r="EI26" i="19"/>
  <c r="ES26" i="19" s="1"/>
  <c r="EO30" i="19"/>
  <c r="EY30" i="19" s="1"/>
  <c r="EL30" i="19"/>
  <c r="EV30" i="19" s="1"/>
  <c r="EI30" i="19"/>
  <c r="ES30" i="19" s="1"/>
  <c r="EO32" i="19"/>
  <c r="EL32" i="19"/>
  <c r="EV32" i="19" s="1"/>
  <c r="EI32" i="19"/>
  <c r="ES32" i="19" s="1"/>
  <c r="EO14" i="19"/>
  <c r="EL14" i="19"/>
  <c r="EV14" i="19" s="1"/>
  <c r="EI14" i="19"/>
  <c r="ES14" i="19" s="1"/>
  <c r="EO16" i="19"/>
  <c r="EL16" i="19"/>
  <c r="EV16" i="19" s="1"/>
  <c r="EI16" i="19"/>
  <c r="ES16" i="19" s="1"/>
  <c r="EO12" i="19"/>
  <c r="EI12" i="19"/>
  <c r="ES12" i="19" s="1"/>
  <c r="EY12" i="19" s="1"/>
  <c r="EL12" i="19"/>
  <c r="EV12" i="19" s="1"/>
  <c r="E4" i="20"/>
  <c r="I5" i="20" s="1"/>
  <c r="I4" i="20" s="1"/>
  <c r="EO69" i="19"/>
  <c r="DA53" i="19" s="1"/>
  <c r="DA55" i="19" s="1"/>
  <c r="DA57" i="19" s="1"/>
  <c r="EY38" i="19"/>
  <c r="EY34" i="19"/>
  <c r="EY46" i="19"/>
  <c r="EY54" i="19"/>
  <c r="EY66" i="19"/>
  <c r="EY14" i="19"/>
  <c r="EY48" i="19"/>
  <c r="EY40" i="19"/>
  <c r="EY32" i="19"/>
  <c r="EY64" i="19"/>
  <c r="EY60" i="19"/>
  <c r="EY20" i="19"/>
  <c r="EY52" i="19"/>
  <c r="EY28" i="19"/>
  <c r="EY26" i="19"/>
  <c r="EY58" i="19"/>
  <c r="BD33" i="19"/>
  <c r="BM33" i="19" s="1"/>
  <c r="BD32" i="19"/>
  <c r="BD12" i="19"/>
  <c r="BD13" i="19"/>
  <c r="BM13" i="19" s="1"/>
  <c r="BD14" i="19"/>
  <c r="BD15" i="19"/>
  <c r="BM15" i="19" s="1"/>
  <c r="BD16" i="19"/>
  <c r="BD17" i="19"/>
  <c r="BM17" i="19" s="1"/>
  <c r="BY68" i="19"/>
  <c r="BD66" i="19"/>
  <c r="BD67" i="19"/>
  <c r="BM67" i="19" s="1"/>
  <c r="BD65" i="19"/>
  <c r="BM65" i="19" s="1"/>
  <c r="BD64" i="19"/>
  <c r="BD63" i="19"/>
  <c r="BM63" i="19" s="1"/>
  <c r="BD62" i="19"/>
  <c r="BD61" i="19"/>
  <c r="BM61" i="19" s="1"/>
  <c r="BD60" i="19"/>
  <c r="BD59" i="19"/>
  <c r="BM59" i="19" s="1"/>
  <c r="BD58" i="19"/>
  <c r="BD57" i="19"/>
  <c r="BM57" i="19" s="1"/>
  <c r="BD56" i="19"/>
  <c r="BD55" i="19"/>
  <c r="BM55" i="19" s="1"/>
  <c r="BD54" i="19"/>
  <c r="BD53" i="19"/>
  <c r="BM53" i="19" s="1"/>
  <c r="BD52" i="19"/>
  <c r="BD51" i="19"/>
  <c r="BM51" i="19" s="1"/>
  <c r="BD50" i="19"/>
  <c r="BD49" i="19"/>
  <c r="BM49" i="19" s="1"/>
  <c r="BD48" i="19"/>
  <c r="BD47" i="19"/>
  <c r="BM47" i="19" s="1"/>
  <c r="BD46" i="19"/>
  <c r="BD45" i="19"/>
  <c r="BM45" i="19" s="1"/>
  <c r="BD44" i="19"/>
  <c r="BD43" i="19"/>
  <c r="BM43" i="19" s="1"/>
  <c r="BD42" i="19"/>
  <c r="BD41" i="19"/>
  <c r="BM41" i="19" s="1"/>
  <c r="BD40" i="19"/>
  <c r="BD39" i="19"/>
  <c r="BM39" i="19" s="1"/>
  <c r="BD38" i="19"/>
  <c r="BD37" i="19"/>
  <c r="BM37" i="19" s="1"/>
  <c r="BD36" i="19"/>
  <c r="BD35" i="19"/>
  <c r="BM35" i="19" s="1"/>
  <c r="BD34" i="19"/>
  <c r="BD31" i="19"/>
  <c r="BM31" i="19" s="1"/>
  <c r="BD30" i="19"/>
  <c r="BD29" i="19"/>
  <c r="BM29" i="19" s="1"/>
  <c r="BD28" i="19"/>
  <c r="BD27" i="19"/>
  <c r="BM27" i="19" s="1"/>
  <c r="BD26" i="19"/>
  <c r="BD25" i="19"/>
  <c r="BM25" i="19" s="1"/>
  <c r="BD24" i="19"/>
  <c r="BD23" i="19"/>
  <c r="BM23" i="19" s="1"/>
  <c r="BD22" i="19"/>
  <c r="BD21" i="19"/>
  <c r="BM21" i="19" s="1"/>
  <c r="BD20" i="19"/>
  <c r="BD19" i="19"/>
  <c r="BM19" i="19" s="1"/>
  <c r="BD18" i="19"/>
  <c r="P47" i="19"/>
  <c r="Y47" i="19" s="1"/>
  <c r="P46" i="19"/>
  <c r="P45" i="19"/>
  <c r="Y45" i="19" s="1"/>
  <c r="P44" i="19"/>
  <c r="P43" i="19"/>
  <c r="Y43" i="19" s="1"/>
  <c r="P42" i="19"/>
  <c r="BM46" i="19" l="1"/>
  <c r="BJ46" i="19"/>
  <c r="BT46" i="19" s="1"/>
  <c r="BG46" i="19"/>
  <c r="BQ46" i="19" s="1"/>
  <c r="Y46" i="19"/>
  <c r="V46" i="19"/>
  <c r="AF46" i="19" s="1"/>
  <c r="S46" i="19"/>
  <c r="AC46" i="19" s="1"/>
  <c r="BM34" i="19"/>
  <c r="BJ34" i="19"/>
  <c r="BT34" i="19" s="1"/>
  <c r="BW34" i="19" s="1"/>
  <c r="BG34" i="19"/>
  <c r="BQ34" i="19" s="1"/>
  <c r="BM50" i="19"/>
  <c r="BJ50" i="19"/>
  <c r="BT50" i="19" s="1"/>
  <c r="BG50" i="19"/>
  <c r="BQ50" i="19" s="1"/>
  <c r="BM20" i="19"/>
  <c r="BJ20" i="19"/>
  <c r="BT20" i="19" s="1"/>
  <c r="BG20" i="19"/>
  <c r="BQ20" i="19" s="1"/>
  <c r="BW20" i="19" s="1"/>
  <c r="BM28" i="19"/>
  <c r="BW28" i="19" s="1"/>
  <c r="BJ28" i="19"/>
  <c r="BT28" i="19" s="1"/>
  <c r="BG28" i="19"/>
  <c r="BQ28" i="19" s="1"/>
  <c r="BM58" i="19"/>
  <c r="BJ58" i="19"/>
  <c r="BT58" i="19" s="1"/>
  <c r="BG58" i="19"/>
  <c r="BQ58" i="19" s="1"/>
  <c r="BM66" i="19"/>
  <c r="BW66" i="19" s="1"/>
  <c r="BJ66" i="19"/>
  <c r="BT66" i="19" s="1"/>
  <c r="BG66" i="19"/>
  <c r="BQ66" i="19" s="1"/>
  <c r="BM24" i="19"/>
  <c r="BG24" i="19"/>
  <c r="BQ24" i="19" s="1"/>
  <c r="BJ24" i="19"/>
  <c r="BT24" i="19" s="1"/>
  <c r="BM42" i="19"/>
  <c r="BJ42" i="19"/>
  <c r="BT42" i="19" s="1"/>
  <c r="BG42" i="19"/>
  <c r="BQ42" i="19" s="1"/>
  <c r="BM54" i="19"/>
  <c r="BG54" i="19"/>
  <c r="BQ54" i="19" s="1"/>
  <c r="BJ54" i="19"/>
  <c r="BT54" i="19" s="1"/>
  <c r="Y44" i="19"/>
  <c r="S44" i="19"/>
  <c r="AC44" i="19" s="1"/>
  <c r="V44" i="19"/>
  <c r="AF44" i="19" s="1"/>
  <c r="BM22" i="19"/>
  <c r="BJ22" i="19"/>
  <c r="BT22" i="19" s="1"/>
  <c r="BG22" i="19"/>
  <c r="BQ22" i="19" s="1"/>
  <c r="BM30" i="19"/>
  <c r="BW30" i="19" s="1"/>
  <c r="BJ30" i="19"/>
  <c r="BT30" i="19" s="1"/>
  <c r="BG30" i="19"/>
  <c r="BQ30" i="19" s="1"/>
  <c r="BM40" i="19"/>
  <c r="BJ40" i="19"/>
  <c r="BT40" i="19" s="1"/>
  <c r="BG40" i="19"/>
  <c r="BQ40" i="19" s="1"/>
  <c r="BM48" i="19"/>
  <c r="BW48" i="19" s="1"/>
  <c r="BJ48" i="19"/>
  <c r="BT48" i="19" s="1"/>
  <c r="BG48" i="19"/>
  <c r="BQ48" i="19" s="1"/>
  <c r="BM56" i="19"/>
  <c r="BJ56" i="19"/>
  <c r="BT56" i="19" s="1"/>
  <c r="BG56" i="19"/>
  <c r="BQ56" i="19" s="1"/>
  <c r="BM60" i="19"/>
  <c r="BJ60" i="19"/>
  <c r="BT60" i="19" s="1"/>
  <c r="BG60" i="19"/>
  <c r="BQ60" i="19" s="1"/>
  <c r="BW60" i="19" s="1"/>
  <c r="EO68" i="19"/>
  <c r="DA52" i="19" s="1"/>
  <c r="DA54" i="19" s="1"/>
  <c r="DA56" i="19" s="1"/>
  <c r="BM38" i="19"/>
  <c r="BW38" i="19" s="1"/>
  <c r="BG38" i="19"/>
  <c r="BQ38" i="19" s="1"/>
  <c r="BJ38" i="19"/>
  <c r="BT38" i="19" s="1"/>
  <c r="BM62" i="19"/>
  <c r="BJ62" i="19"/>
  <c r="BT62" i="19" s="1"/>
  <c r="BG62" i="19"/>
  <c r="BQ62" i="19" s="1"/>
  <c r="BM18" i="19"/>
  <c r="BJ18" i="19"/>
  <c r="BT18" i="19" s="1"/>
  <c r="BG18" i="19"/>
  <c r="BQ18" i="19" s="1"/>
  <c r="BW18" i="19" s="1"/>
  <c r="BM26" i="19"/>
  <c r="BJ26" i="19"/>
  <c r="BT26" i="19" s="1"/>
  <c r="BG26" i="19"/>
  <c r="BQ26" i="19" s="1"/>
  <c r="BM36" i="19"/>
  <c r="BJ36" i="19"/>
  <c r="BT36" i="19" s="1"/>
  <c r="BG36" i="19"/>
  <c r="BQ36" i="19" s="1"/>
  <c r="BW36" i="19" s="1"/>
  <c r="BM44" i="19"/>
  <c r="BW44" i="19" s="1"/>
  <c r="BJ44" i="19"/>
  <c r="BT44" i="19" s="1"/>
  <c r="BG44" i="19"/>
  <c r="BQ44" i="19" s="1"/>
  <c r="BM52" i="19"/>
  <c r="BJ52" i="19"/>
  <c r="BT52" i="19" s="1"/>
  <c r="BG52" i="19"/>
  <c r="BQ52" i="19" s="1"/>
  <c r="BM64" i="19"/>
  <c r="BW64" i="19" s="1"/>
  <c r="BJ64" i="19"/>
  <c r="BT64" i="19" s="1"/>
  <c r="BG64" i="19"/>
  <c r="BQ64" i="19" s="1"/>
  <c r="EY16" i="19"/>
  <c r="EY68" i="19" s="1"/>
  <c r="DK52" i="19" s="1"/>
  <c r="BM32" i="19"/>
  <c r="BJ32" i="19"/>
  <c r="BT32" i="19" s="1"/>
  <c r="BG32" i="19"/>
  <c r="BQ32" i="19" s="1"/>
  <c r="ES68" i="19"/>
  <c r="DE52" i="19" s="1"/>
  <c r="DE54" i="19" s="1"/>
  <c r="BM14" i="19"/>
  <c r="BG14" i="19"/>
  <c r="BQ14" i="19" s="1"/>
  <c r="BW14" i="19" s="1"/>
  <c r="BJ14" i="19"/>
  <c r="BT14" i="19" s="1"/>
  <c r="EV68" i="19"/>
  <c r="DH52" i="19" s="1"/>
  <c r="DH54" i="19" s="1"/>
  <c r="BM16" i="19"/>
  <c r="BG16" i="19"/>
  <c r="BQ16" i="19" s="1"/>
  <c r="BJ16" i="19"/>
  <c r="BT16" i="19" s="1"/>
  <c r="BM12" i="19"/>
  <c r="BG12" i="19"/>
  <c r="BQ12" i="19" s="1"/>
  <c r="BJ12" i="19"/>
  <c r="BT12" i="19" s="1"/>
  <c r="Y42" i="19"/>
  <c r="AI42" i="19" s="1"/>
  <c r="V42" i="19"/>
  <c r="AF42" i="19" s="1"/>
  <c r="S42" i="19"/>
  <c r="AC42" i="19" s="1"/>
  <c r="BM69" i="19"/>
  <c r="AI50" i="19"/>
  <c r="DK50" i="19" s="1"/>
  <c r="BW32" i="19"/>
  <c r="BW52" i="19"/>
  <c r="BW16" i="19"/>
  <c r="BW24" i="19"/>
  <c r="BW58" i="19"/>
  <c r="BW42" i="19"/>
  <c r="BW40" i="19"/>
  <c r="BW56" i="19"/>
  <c r="BW26" i="19"/>
  <c r="BW50" i="19"/>
  <c r="BW54" i="19"/>
  <c r="BW22" i="19"/>
  <c r="BW46" i="19"/>
  <c r="BW62" i="19"/>
  <c r="AI46" i="19"/>
  <c r="AI44" i="19"/>
  <c r="BU3" i="19"/>
  <c r="EW3" i="19" s="1"/>
  <c r="P41" i="19"/>
  <c r="Y41" i="19" s="1"/>
  <c r="P40" i="19"/>
  <c r="P29" i="19"/>
  <c r="Y29" i="19" s="1"/>
  <c r="P28" i="19"/>
  <c r="P27" i="19"/>
  <c r="Y27" i="19" s="1"/>
  <c r="P26" i="19"/>
  <c r="P25" i="19"/>
  <c r="Y25" i="19" s="1"/>
  <c r="P24" i="19"/>
  <c r="BW12" i="19" l="1"/>
  <c r="BT68" i="19"/>
  <c r="BQ68" i="19"/>
  <c r="DE56" i="19"/>
  <c r="V24" i="19"/>
  <c r="AF24" i="19" s="1"/>
  <c r="S24" i="19"/>
  <c r="Y40" i="19"/>
  <c r="V40" i="19"/>
  <c r="AF40" i="19" s="1"/>
  <c r="S40" i="19"/>
  <c r="AC40" i="19" s="1"/>
  <c r="Y28" i="19"/>
  <c r="V28" i="19"/>
  <c r="AF28" i="19" s="1"/>
  <c r="S28" i="19"/>
  <c r="AC28" i="19" s="1"/>
  <c r="BM68" i="19"/>
  <c r="Y26" i="19"/>
  <c r="V26" i="19"/>
  <c r="AF26" i="19" s="1"/>
  <c r="S26" i="19"/>
  <c r="AC26" i="19" s="1"/>
  <c r="AI26" i="19" s="1"/>
  <c r="Y24" i="19"/>
  <c r="DH56" i="19"/>
  <c r="DK54" i="19"/>
  <c r="DK56" i="19" s="1"/>
  <c r="Y49" i="19"/>
  <c r="Y53" i="19" s="1"/>
  <c r="BW68" i="19"/>
  <c r="AI28" i="19" l="1"/>
  <c r="Y48" i="19"/>
  <c r="Y52" i="19" s="1"/>
  <c r="Y54" i="19" s="1"/>
  <c r="Y56" i="19" s="1"/>
  <c r="AI40" i="19"/>
  <c r="AF48" i="19"/>
  <c r="Y55" i="19"/>
  <c r="Y57" i="19" s="1"/>
  <c r="AC24" i="19"/>
  <c r="AC48" i="19" s="1"/>
  <c r="AI24" i="19" l="1"/>
  <c r="AI48" i="19" s="1"/>
  <c r="AI52" i="19" l="1"/>
  <c r="AI54" i="19" s="1"/>
  <c r="AO20" i="14"/>
  <c r="AO17" i="14" l="1"/>
  <c r="AO18" i="14"/>
  <c r="BP15" i="14" l="1"/>
  <c r="BP16" i="14"/>
  <c r="BP17" i="14"/>
  <c r="BK15" i="14"/>
  <c r="BK16" i="14"/>
  <c r="BK17" i="14"/>
  <c r="BK18" i="14"/>
  <c r="BF18" i="14"/>
  <c r="BF15" i="14"/>
  <c r="BF16" i="14"/>
  <c r="BF17" i="14"/>
  <c r="BD15" i="14"/>
  <c r="BD16" i="14"/>
  <c r="BD17" i="14"/>
  <c r="BD18" i="14"/>
  <c r="AZ15" i="14"/>
  <c r="AZ17" i="14"/>
  <c r="AZ16" i="14"/>
  <c r="AO15" i="14"/>
  <c r="AO16" i="14"/>
  <c r="BM12" i="14"/>
  <c r="BP5" i="14"/>
  <c r="BM5" i="14"/>
  <c r="BU8" i="14"/>
  <c r="BM8" i="14"/>
  <c r="BM11" i="14"/>
  <c r="BU10" i="14"/>
  <c r="BU11" i="14"/>
  <c r="BM10" i="14"/>
  <c r="AO7" i="14"/>
  <c r="AO5" i="14"/>
  <c r="AU5" i="14"/>
  <c r="AS9" i="14"/>
  <c r="I9" i="14"/>
  <c r="AV9" i="14" s="1"/>
  <c r="AH18" i="14" l="1"/>
  <c r="BU18" i="14" s="1"/>
  <c r="AH17" i="14"/>
  <c r="BU17" i="14" s="1"/>
  <c r="AH16" i="14"/>
  <c r="BU16" i="14" s="1"/>
  <c r="AH15" i="14"/>
  <c r="E9" i="14"/>
  <c r="BT3" i="14"/>
  <c r="H20" i="23" s="1"/>
  <c r="AR9" i="14" l="1"/>
  <c r="S21" i="14"/>
  <c r="X21" i="14"/>
  <c r="AH19" i="14"/>
  <c r="BU15" i="14"/>
  <c r="BF19" i="14"/>
  <c r="BK19" i="14"/>
  <c r="BF20" i="14" l="1"/>
  <c r="BK20" i="14"/>
  <c r="AH20" i="14"/>
  <c r="AH21" i="14" s="1"/>
  <c r="BU19" i="14"/>
  <c r="BK21" i="14"/>
  <c r="BF21" i="14"/>
  <c r="BU20" i="14" l="1"/>
  <c r="BU21" i="14"/>
  <c r="F26" i="7" l="1"/>
  <c r="F19" i="7" l="1"/>
  <c r="F20" i="7" l="1"/>
  <c r="F27" i="7" s="1"/>
  <c r="F33" i="7"/>
  <c r="F35" i="7" l="1"/>
  <c r="F13" i="7"/>
  <c r="C11" i="6"/>
  <c r="C13" i="6" s="1"/>
  <c r="C12" i="6" l="1"/>
  <c r="C14" i="6" s="1"/>
  <c r="C10" i="6" l="1"/>
  <c r="AI56" i="19" l="1"/>
  <c r="N11" i="19" s="1"/>
  <c r="CP11" i="19" s="1"/>
  <c r="AC52" i="19"/>
  <c r="AC54" i="19" s="1"/>
  <c r="AF52" i="19"/>
  <c r="AF54" i="19" l="1"/>
  <c r="AC56" i="19" s="1"/>
  <c r="AF56" i="19" l="1"/>
  <c r="G52" i="19"/>
  <c r="I52" i="19"/>
  <c r="K52" i="19"/>
  <c r="AC18" i="14"/>
  <c r="BP18" i="14" s="1"/>
  <c r="AC19" i="14" l="1"/>
  <c r="BP19" i="14" s="1"/>
  <c r="AC20" i="14" l="1"/>
  <c r="BP20" i="14" s="1"/>
  <c r="AC21" i="14" l="1"/>
  <c r="L11" i="14" s="1"/>
  <c r="AY11" i="14" s="1"/>
  <c r="BP21" i="14" l="1"/>
</calcChain>
</file>

<file path=xl/sharedStrings.xml><?xml version="1.0" encoding="utf-8"?>
<sst xmlns="http://schemas.openxmlformats.org/spreadsheetml/2006/main" count="1028" uniqueCount="361">
  <si>
    <t>請求日</t>
    <rPh sb="0" eb="3">
      <t>セイキュウビ</t>
    </rPh>
    <phoneticPr fontId="2"/>
  </si>
  <si>
    <t>請求№</t>
    <rPh sb="0" eb="2">
      <t>セイキュウ</t>
    </rPh>
    <phoneticPr fontId="2"/>
  </si>
  <si>
    <t>請求書</t>
    <rPh sb="0" eb="3">
      <t>セイキュウショ</t>
    </rPh>
    <phoneticPr fontId="2"/>
  </si>
  <si>
    <t>注文書№</t>
    <rPh sb="0" eb="2">
      <t>チュウモン</t>
    </rPh>
    <rPh sb="2" eb="3">
      <t>ショ</t>
    </rPh>
    <phoneticPr fontId="2"/>
  </si>
  <si>
    <t>-</t>
    <phoneticPr fontId="2"/>
  </si>
  <si>
    <t>工事番号</t>
    <rPh sb="0" eb="4">
      <t>コウジバンゴウ</t>
    </rPh>
    <phoneticPr fontId="2"/>
  </si>
  <si>
    <t>工事件名</t>
    <rPh sb="0" eb="4">
      <t>コウジケンメイ</t>
    </rPh>
    <phoneticPr fontId="2"/>
  </si>
  <si>
    <t>〒</t>
    <phoneticPr fontId="2"/>
  </si>
  <si>
    <t>TEL</t>
    <phoneticPr fontId="2"/>
  </si>
  <si>
    <t>支店</t>
    <rPh sb="0" eb="2">
      <t>シテン</t>
    </rPh>
    <phoneticPr fontId="2"/>
  </si>
  <si>
    <t>銀行</t>
    <rPh sb="0" eb="2">
      <t>ギンコウ</t>
    </rPh>
    <phoneticPr fontId="2"/>
  </si>
  <si>
    <t>種別</t>
    <rPh sb="0" eb="2">
      <t>シュベツ</t>
    </rPh>
    <phoneticPr fontId="2"/>
  </si>
  <si>
    <t>番号</t>
    <rPh sb="0" eb="2">
      <t>バンゴウ</t>
    </rPh>
    <phoneticPr fontId="2"/>
  </si>
  <si>
    <t>トクシン
担当者</t>
    <rPh sb="5" eb="8">
      <t>タントウシャ</t>
    </rPh>
    <phoneticPr fontId="2"/>
  </si>
  <si>
    <t>項目</t>
    <rPh sb="0" eb="2">
      <t>コウモク</t>
    </rPh>
    <phoneticPr fontId="2"/>
  </si>
  <si>
    <t>数量</t>
    <rPh sb="0" eb="2">
      <t>スウリョウ</t>
    </rPh>
    <phoneticPr fontId="2"/>
  </si>
  <si>
    <t>登録
番号</t>
    <rPh sb="0" eb="2">
      <t>トウロク</t>
    </rPh>
    <rPh sb="3" eb="5">
      <t>バンゴウ</t>
    </rPh>
    <phoneticPr fontId="2"/>
  </si>
  <si>
    <t>【注意事項】</t>
  </si>
  <si>
    <t>色付き部分に必要事項を記載して下さい。</t>
  </si>
  <si>
    <t>住所</t>
    <rPh sb="0" eb="1">
      <t>ジュウ</t>
    </rPh>
    <rPh sb="1" eb="2">
      <t>ショ</t>
    </rPh>
    <phoneticPr fontId="2"/>
  </si>
  <si>
    <t>社名</t>
    <rPh sb="0" eb="1">
      <t>シャ</t>
    </rPh>
    <rPh sb="1" eb="2">
      <t>ナ</t>
    </rPh>
    <phoneticPr fontId="2"/>
  </si>
  <si>
    <t>FAX</t>
    <phoneticPr fontId="2"/>
  </si>
  <si>
    <t>備考</t>
    <rPh sb="0" eb="2">
      <t>ビコウ</t>
    </rPh>
    <phoneticPr fontId="2"/>
  </si>
  <si>
    <r>
      <t xml:space="preserve">名義
</t>
    </r>
    <r>
      <rPr>
        <b/>
        <sz val="10"/>
        <color theme="1"/>
        <rFont val="ＭＳ Ｐゴシック"/>
        <family val="3"/>
        <charset val="128"/>
        <scheme val="minor"/>
      </rPr>
      <t>(ｶﾅ)</t>
    </r>
    <rPh sb="0" eb="2">
      <t>メイギ</t>
    </rPh>
    <phoneticPr fontId="2"/>
  </si>
  <si>
    <t>契約金額</t>
    <rPh sb="0" eb="4">
      <t>ケイヤクキンガク</t>
    </rPh>
    <phoneticPr fontId="2"/>
  </si>
  <si>
    <t>既請求額</t>
    <rPh sb="0" eb="1">
      <t>キ</t>
    </rPh>
    <rPh sb="1" eb="3">
      <t>セイキュウ</t>
    </rPh>
    <rPh sb="3" eb="4">
      <t>ガク</t>
    </rPh>
    <phoneticPr fontId="2"/>
  </si>
  <si>
    <t>今回請求</t>
    <rPh sb="0" eb="4">
      <t>コンカイセイキュウ</t>
    </rPh>
    <phoneticPr fontId="2"/>
  </si>
  <si>
    <t>今回請求額</t>
    <rPh sb="0" eb="5">
      <t>コンカイセイキュウガク</t>
    </rPh>
    <phoneticPr fontId="2"/>
  </si>
  <si>
    <t>社長</t>
    <rPh sb="0" eb="2">
      <t>シャチョウ</t>
    </rPh>
    <phoneticPr fontId="2"/>
  </si>
  <si>
    <t>担当</t>
    <rPh sb="0" eb="2">
      <t>タントウ</t>
    </rPh>
    <phoneticPr fontId="2"/>
  </si>
  <si>
    <t>※データ印で押印する事</t>
    <rPh sb="4" eb="5">
      <t>イン</t>
    </rPh>
    <rPh sb="6" eb="8">
      <t>オウイン</t>
    </rPh>
    <rPh sb="10" eb="11">
      <t>コト</t>
    </rPh>
    <phoneticPr fontId="2"/>
  </si>
  <si>
    <t>（</t>
    <phoneticPr fontId="2"/>
  </si>
  <si>
    <t>）</t>
    <phoneticPr fontId="2"/>
  </si>
  <si>
    <t>相殺明細</t>
    <rPh sb="0" eb="4">
      <t>ソウサイメイサイ</t>
    </rPh>
    <phoneticPr fontId="2"/>
  </si>
  <si>
    <t>予算ｺｰﾄﾞ</t>
    <rPh sb="0" eb="2">
      <t>ヨサン</t>
    </rPh>
    <phoneticPr fontId="2"/>
  </si>
  <si>
    <t>立替先／摘要</t>
    <rPh sb="0" eb="3">
      <t>タテカエサキ</t>
    </rPh>
    <rPh sb="4" eb="6">
      <t>テキヨウ</t>
    </rPh>
    <phoneticPr fontId="2"/>
  </si>
  <si>
    <t>相殺金額</t>
    <rPh sb="0" eb="4">
      <t>ソウサイキンガク</t>
    </rPh>
    <phoneticPr fontId="2"/>
  </si>
  <si>
    <t>稟議書№</t>
    <rPh sb="0" eb="3">
      <t>リンギショ</t>
    </rPh>
    <phoneticPr fontId="2"/>
  </si>
  <si>
    <t>名義
(ｶﾅ)</t>
    <rPh sb="0" eb="2">
      <t>メイギ</t>
    </rPh>
    <phoneticPr fontId="2"/>
  </si>
  <si>
    <t>契約残額</t>
    <rPh sb="0" eb="2">
      <t>ケイヤク</t>
    </rPh>
    <rPh sb="2" eb="3">
      <t>ザン</t>
    </rPh>
    <rPh sb="3" eb="4">
      <t>ガク</t>
    </rPh>
    <phoneticPr fontId="2"/>
  </si>
  <si>
    <t>運営</t>
    <rPh sb="0" eb="2">
      <t>ウンエイ</t>
    </rPh>
    <phoneticPr fontId="2"/>
  </si>
  <si>
    <t>庶務</t>
    <rPh sb="0" eb="2">
      <t>ショム</t>
    </rPh>
    <phoneticPr fontId="2"/>
  </si>
  <si>
    <t>原価ﾃﾞｰﾀの
登録済</t>
    <rPh sb="0" eb="2">
      <t>ゲンカ</t>
    </rPh>
    <rPh sb="9" eb="10">
      <t>スミ</t>
    </rPh>
    <phoneticPr fontId="2"/>
  </si>
  <si>
    <t>工事台帳に
登録済</t>
    <rPh sb="0" eb="2">
      <t>コウジ</t>
    </rPh>
    <rPh sb="2" eb="4">
      <t>ダイチョウ</t>
    </rPh>
    <rPh sb="6" eb="8">
      <t>トウロク</t>
    </rPh>
    <rPh sb="8" eb="9">
      <t>スミ</t>
    </rPh>
    <phoneticPr fontId="2"/>
  </si>
  <si>
    <t>支払金額
（税込み）</t>
    <rPh sb="0" eb="4">
      <t>シハライキンガク</t>
    </rPh>
    <rPh sb="6" eb="8">
      <t>ゼイコ</t>
    </rPh>
    <phoneticPr fontId="2"/>
  </si>
  <si>
    <t>経理</t>
    <rPh sb="0" eb="2">
      <t>ケイリ</t>
    </rPh>
    <phoneticPr fontId="2"/>
  </si>
  <si>
    <t>御　　請　　求　　書</t>
    <rPh sb="0" eb="1">
      <t>ゴ</t>
    </rPh>
    <rPh sb="3" eb="4">
      <t>ショウ</t>
    </rPh>
    <rPh sb="6" eb="7">
      <t>モトム</t>
    </rPh>
    <rPh sb="9" eb="10">
      <t>ショ</t>
    </rPh>
    <phoneticPr fontId="22"/>
  </si>
  <si>
    <t>御中</t>
    <rPh sb="0" eb="2">
      <t>オンチュウ</t>
    </rPh>
    <phoneticPr fontId="26"/>
  </si>
  <si>
    <t>請求総合計</t>
    <rPh sb="0" eb="2">
      <t>セイキュウ</t>
    </rPh>
    <rPh sb="2" eb="3">
      <t>ソウ</t>
    </rPh>
    <rPh sb="3" eb="5">
      <t>ゴウケイ</t>
    </rPh>
    <phoneticPr fontId="22"/>
  </si>
  <si>
    <t>件名</t>
    <rPh sb="0" eb="2">
      <t>ケンメイ</t>
    </rPh>
    <phoneticPr fontId="22"/>
  </si>
  <si>
    <t>工事№</t>
    <rPh sb="0" eb="2">
      <t>コウジ</t>
    </rPh>
    <phoneticPr fontId="22"/>
  </si>
  <si>
    <t>金　　　額　（税別）</t>
    <rPh sb="7" eb="8">
      <t>ゼイ</t>
    </rPh>
    <rPh sb="8" eb="9">
      <t>ベツ</t>
    </rPh>
    <phoneticPr fontId="26"/>
  </si>
  <si>
    <t>契約金額</t>
    <rPh sb="0" eb="2">
      <t>ケイヤク</t>
    </rPh>
    <rPh sb="2" eb="4">
      <t>キンガク</t>
    </rPh>
    <phoneticPr fontId="26"/>
  </si>
  <si>
    <t>既請求金額</t>
    <rPh sb="0" eb="1">
      <t>キ</t>
    </rPh>
    <rPh sb="1" eb="3">
      <t>セイキュウ</t>
    </rPh>
    <rPh sb="3" eb="5">
      <t>キンガク</t>
    </rPh>
    <phoneticPr fontId="26"/>
  </si>
  <si>
    <t>今回請求額</t>
    <rPh sb="0" eb="2">
      <t>コンカイ</t>
    </rPh>
    <rPh sb="2" eb="4">
      <t>セイキュウ</t>
    </rPh>
    <rPh sb="4" eb="5">
      <t>ガク</t>
    </rPh>
    <phoneticPr fontId="26"/>
  </si>
  <si>
    <t>請求残高</t>
    <rPh sb="0" eb="2">
      <t>セイキュウ</t>
    </rPh>
    <rPh sb="2" eb="4">
      <t>ザンダカ</t>
    </rPh>
    <phoneticPr fontId="26"/>
  </si>
  <si>
    <t>備　　　考</t>
    <rPh sb="0" eb="1">
      <t>ソナエ</t>
    </rPh>
    <rPh sb="4" eb="5">
      <t>コウ</t>
    </rPh>
    <phoneticPr fontId="26"/>
  </si>
  <si>
    <t>項　　　　　目</t>
    <rPh sb="0" eb="1">
      <t>コウ</t>
    </rPh>
    <rPh sb="6" eb="7">
      <t>メ</t>
    </rPh>
    <phoneticPr fontId="22"/>
  </si>
  <si>
    <t>数量</t>
    <rPh sb="0" eb="2">
      <t>スウリョウ</t>
    </rPh>
    <phoneticPr fontId="22"/>
  </si>
  <si>
    <t>金　　　額　（税抜）</t>
    <rPh sb="0" eb="5">
      <t>キンガク</t>
    </rPh>
    <rPh sb="7" eb="8">
      <t>ゼイ</t>
    </rPh>
    <rPh sb="8" eb="9">
      <t>ヌ</t>
    </rPh>
    <phoneticPr fontId="22"/>
  </si>
  <si>
    <t>まるひ建設　株式会社</t>
  </si>
  <si>
    <t>ニトリ常滑店広告塔照明変更工事</t>
  </si>
  <si>
    <t>1-0225A-1</t>
  </si>
  <si>
    <t>広告塔照明変更工事</t>
  </si>
  <si>
    <t>下記のとおり御請求申し上げます。</t>
    <phoneticPr fontId="26"/>
  </si>
  <si>
    <t>項　　　　　目</t>
    <phoneticPr fontId="26"/>
  </si>
  <si>
    <t>内　　訳　　書</t>
    <phoneticPr fontId="26"/>
  </si>
  <si>
    <t>※</t>
    <phoneticPr fontId="22"/>
  </si>
  <si>
    <t>1式</t>
    <rPh sb="1" eb="2">
      <t>シキ</t>
    </rPh>
    <phoneticPr fontId="22"/>
  </si>
  <si>
    <t>引渡日
検収日</t>
    <rPh sb="0" eb="2">
      <t>ヒキワタ</t>
    </rPh>
    <rPh sb="2" eb="3">
      <t>ビ</t>
    </rPh>
    <rPh sb="4" eb="7">
      <t>ケンシュウビ</t>
    </rPh>
    <phoneticPr fontId="22"/>
  </si>
  <si>
    <t>足利銀行 　久下田支店　 普通口座　0155246
栃木銀行　 真岡西支店　 普通口座　1902391
常陽銀行 　真岡支店       普通口座　1216431</t>
    <rPh sb="0" eb="2">
      <t>アシカガ</t>
    </rPh>
    <rPh sb="2" eb="4">
      <t>ギンコウ</t>
    </rPh>
    <rPh sb="6" eb="9">
      <t>クゲタ</t>
    </rPh>
    <rPh sb="9" eb="11">
      <t>シテン</t>
    </rPh>
    <rPh sb="13" eb="15">
      <t>フツウ</t>
    </rPh>
    <rPh sb="15" eb="17">
      <t>コウザ</t>
    </rPh>
    <rPh sb="26" eb="28">
      <t>トチギ</t>
    </rPh>
    <rPh sb="28" eb="30">
      <t>ギンコウ</t>
    </rPh>
    <rPh sb="32" eb="34">
      <t>モオカ</t>
    </rPh>
    <rPh sb="34" eb="35">
      <t>ニシ</t>
    </rPh>
    <rPh sb="35" eb="37">
      <t>シテン</t>
    </rPh>
    <rPh sb="39" eb="41">
      <t>フツウ</t>
    </rPh>
    <rPh sb="41" eb="43">
      <t>コウザ</t>
    </rPh>
    <rPh sb="52" eb="54">
      <t>ジョウヨウ</t>
    </rPh>
    <rPh sb="54" eb="56">
      <t>ギンコウ</t>
    </rPh>
    <rPh sb="58" eb="60">
      <t>モオカ</t>
    </rPh>
    <rPh sb="60" eb="62">
      <t>シテン</t>
    </rPh>
    <rPh sb="69" eb="71">
      <t>フツウ</t>
    </rPh>
    <rPh sb="71" eb="73">
      <t>コウザ</t>
    </rPh>
    <phoneticPr fontId="22"/>
  </si>
  <si>
    <t>御振込み銀行
口座名義</t>
    <rPh sb="0" eb="1">
      <t>オ</t>
    </rPh>
    <rPh sb="1" eb="3">
      <t>フリコ</t>
    </rPh>
    <rPh sb="4" eb="6">
      <t>ギンコウ</t>
    </rPh>
    <rPh sb="7" eb="9">
      <t>コウザ</t>
    </rPh>
    <rPh sb="9" eb="11">
      <t>メイギ</t>
    </rPh>
    <phoneticPr fontId="22"/>
  </si>
  <si>
    <t>株式会社　トクシン電気</t>
    <rPh sb="0" eb="4">
      <t>カブシキガイシャ</t>
    </rPh>
    <rPh sb="9" eb="11">
      <t>デンキ</t>
    </rPh>
    <phoneticPr fontId="26"/>
  </si>
  <si>
    <t>対象　請求額</t>
    <rPh sb="0" eb="2">
      <t>タイショウ</t>
    </rPh>
    <rPh sb="3" eb="6">
      <t>セイキュウガク</t>
    </rPh>
    <phoneticPr fontId="22"/>
  </si>
  <si>
    <t>消費税</t>
    <rPh sb="0" eb="3">
      <t>ショウヒゼイ</t>
    </rPh>
    <phoneticPr fontId="22"/>
  </si>
  <si>
    <t>※　軽減税率対象</t>
    <rPh sb="2" eb="8">
      <t>ケイゲンゼイリツタイショウ</t>
    </rPh>
    <phoneticPr fontId="22"/>
  </si>
  <si>
    <t>※</t>
    <phoneticPr fontId="22"/>
  </si>
  <si>
    <t>リ</t>
  </si>
  <si>
    <t>税込合計</t>
    <rPh sb="0" eb="4">
      <t>ゼイコミゴウケイ</t>
    </rPh>
    <phoneticPr fontId="2"/>
  </si>
  <si>
    <t>支払明細のご案内</t>
    <rPh sb="0" eb="2">
      <t>シハライ</t>
    </rPh>
    <rPh sb="2" eb="4">
      <t>メイサイ</t>
    </rPh>
    <rPh sb="6" eb="8">
      <t>アンナイ</t>
    </rPh>
    <phoneticPr fontId="26"/>
  </si>
  <si>
    <t>支払日</t>
    <rPh sb="0" eb="3">
      <t>シハライビ</t>
    </rPh>
    <phoneticPr fontId="26"/>
  </si>
  <si>
    <t>㈱ｵｵｶﾞｷ</t>
    <phoneticPr fontId="26"/>
  </si>
  <si>
    <t>ＦＡＸ：</t>
    <phoneticPr fontId="26"/>
  </si>
  <si>
    <t>貴社益々ご繁栄のこととお慶び申し上げます。</t>
    <rPh sb="0" eb="2">
      <t>キシャ</t>
    </rPh>
    <rPh sb="2" eb="4">
      <t>マスマス</t>
    </rPh>
    <rPh sb="5" eb="7">
      <t>ハンエイ</t>
    </rPh>
    <rPh sb="12" eb="13">
      <t>ヨロコ</t>
    </rPh>
    <rPh sb="14" eb="15">
      <t>モウ</t>
    </rPh>
    <rPh sb="16" eb="17">
      <t>ア</t>
    </rPh>
    <phoneticPr fontId="26"/>
  </si>
  <si>
    <t>平素は大変お世話になりまして厚く御礼申し上げます。</t>
    <rPh sb="0" eb="2">
      <t>ヘイソ</t>
    </rPh>
    <rPh sb="3" eb="5">
      <t>タイヘン</t>
    </rPh>
    <rPh sb="6" eb="8">
      <t>セワ</t>
    </rPh>
    <rPh sb="14" eb="15">
      <t>アツ</t>
    </rPh>
    <rPh sb="16" eb="18">
      <t>オンレイ</t>
    </rPh>
    <rPh sb="18" eb="19">
      <t>モウ</t>
    </rPh>
    <rPh sb="20" eb="21">
      <t>ア</t>
    </rPh>
    <phoneticPr fontId="26"/>
  </si>
  <si>
    <r>
      <rPr>
        <b/>
        <sz val="16"/>
        <color theme="1"/>
        <rFont val="HG創英角ｺﾞｼｯｸUB"/>
        <family val="3"/>
        <charset val="128"/>
      </rPr>
      <t>株式会社</t>
    </r>
    <r>
      <rPr>
        <b/>
        <i/>
        <sz val="20"/>
        <color theme="1"/>
        <rFont val="HG創英角ｺﾞｼｯｸUB"/>
        <family val="3"/>
        <charset val="128"/>
      </rPr>
      <t>トクシン電気</t>
    </r>
    <rPh sb="0" eb="2">
      <t>カブシキ</t>
    </rPh>
    <rPh sb="2" eb="4">
      <t>カイシャ</t>
    </rPh>
    <rPh sb="8" eb="10">
      <t>デンキ</t>
    </rPh>
    <phoneticPr fontId="2"/>
  </si>
  <si>
    <t>標題の件下記の通りとなりますので、ご確認宜しくお願い致します。</t>
    <rPh sb="0" eb="2">
      <t>ヒョウダイ</t>
    </rPh>
    <rPh sb="3" eb="4">
      <t>ケン</t>
    </rPh>
    <rPh sb="4" eb="6">
      <t>カキ</t>
    </rPh>
    <rPh sb="7" eb="8">
      <t>トオ</t>
    </rPh>
    <rPh sb="18" eb="20">
      <t>カクニン</t>
    </rPh>
    <rPh sb="20" eb="21">
      <t>ヨロ</t>
    </rPh>
    <rPh sb="24" eb="25">
      <t>ネガ</t>
    </rPh>
    <rPh sb="26" eb="27">
      <t>イタ</t>
    </rPh>
    <phoneticPr fontId="26"/>
  </si>
  <si>
    <t>手形・相殺がある場合は、領収書の送付をお願いいたします。</t>
    <rPh sb="0" eb="2">
      <t>テガタ</t>
    </rPh>
    <rPh sb="3" eb="5">
      <t>ソウサイ</t>
    </rPh>
    <rPh sb="8" eb="10">
      <t>バアイ</t>
    </rPh>
    <rPh sb="20" eb="21">
      <t>ネガ</t>
    </rPh>
    <phoneticPr fontId="26"/>
  </si>
  <si>
    <t>摘要</t>
    <rPh sb="0" eb="2">
      <t>テキヨウ</t>
    </rPh>
    <phoneticPr fontId="26"/>
  </si>
  <si>
    <t>工事番号</t>
    <rPh sb="0" eb="2">
      <t>コウジ</t>
    </rPh>
    <rPh sb="2" eb="4">
      <t>バンゴウ</t>
    </rPh>
    <phoneticPr fontId="26"/>
  </si>
  <si>
    <t>工事件名</t>
    <rPh sb="0" eb="2">
      <t>コウジ</t>
    </rPh>
    <rPh sb="2" eb="4">
      <t>ケンメイ</t>
    </rPh>
    <phoneticPr fontId="26"/>
  </si>
  <si>
    <t>明細番号</t>
    <rPh sb="0" eb="4">
      <t>メイサイバンゴウ</t>
    </rPh>
    <phoneticPr fontId="2"/>
  </si>
  <si>
    <t>支払総額</t>
    <rPh sb="0" eb="2">
      <t>シハライ</t>
    </rPh>
    <rPh sb="2" eb="4">
      <t>ソウガク</t>
    </rPh>
    <phoneticPr fontId="26"/>
  </si>
  <si>
    <t>相殺総額</t>
    <rPh sb="0" eb="2">
      <t>ソウサイ</t>
    </rPh>
    <rPh sb="2" eb="4">
      <t>ソウガク</t>
    </rPh>
    <phoneticPr fontId="2"/>
  </si>
  <si>
    <t>前渡</t>
    <rPh sb="0" eb="2">
      <t>マエワタシ</t>
    </rPh>
    <phoneticPr fontId="2"/>
  </si>
  <si>
    <t>立替</t>
    <rPh sb="0" eb="2">
      <t>タテカエ</t>
    </rPh>
    <phoneticPr fontId="26"/>
  </si>
  <si>
    <t>1-0211A-7</t>
  </si>
  <si>
    <t>ｲｼｻﾞｷ　電源設置工事</t>
    <rPh sb="6" eb="8">
      <t>デンゲン</t>
    </rPh>
    <rPh sb="8" eb="10">
      <t>セッチ</t>
    </rPh>
    <rPh sb="10" eb="12">
      <t>コウジ</t>
    </rPh>
    <phoneticPr fontId="2"/>
  </si>
  <si>
    <t>振込総額</t>
    <rPh sb="0" eb="4">
      <t>フリコミソウガク</t>
    </rPh>
    <phoneticPr fontId="26"/>
  </si>
  <si>
    <t>銀行振込</t>
    <rPh sb="0" eb="4">
      <t>ギンコウフリコ</t>
    </rPh>
    <phoneticPr fontId="2"/>
  </si>
  <si>
    <t>電源設置工事</t>
    <rPh sb="0" eb="2">
      <t>デンゲン</t>
    </rPh>
    <rPh sb="2" eb="4">
      <t>セッチ</t>
    </rPh>
    <rPh sb="4" eb="6">
      <t>コウジ</t>
    </rPh>
    <phoneticPr fontId="2"/>
  </si>
  <si>
    <t>1-0216A</t>
  </si>
  <si>
    <t>1-0216B</t>
  </si>
  <si>
    <t>振込手数料</t>
    <rPh sb="0" eb="2">
      <t>フリコミ</t>
    </rPh>
    <rPh sb="2" eb="5">
      <t>テスウリョウ</t>
    </rPh>
    <phoneticPr fontId="26"/>
  </si>
  <si>
    <t>振込金額</t>
    <rPh sb="0" eb="2">
      <t>フリコミ</t>
    </rPh>
    <rPh sb="2" eb="4">
      <t>キンガク</t>
    </rPh>
    <phoneticPr fontId="26"/>
  </si>
  <si>
    <t>栃木県真岡市上大沼171-3</t>
    <phoneticPr fontId="2"/>
  </si>
  <si>
    <t>〒321-4355</t>
    <phoneticPr fontId="2"/>
  </si>
  <si>
    <t>ＴＥＬ 0285-83-3800㈹</t>
    <phoneticPr fontId="2"/>
  </si>
  <si>
    <t>ＦＡＸ 0285-83-7800</t>
    <phoneticPr fontId="2"/>
  </si>
  <si>
    <t>登録番号　T8060001009399</t>
    <rPh sb="0" eb="4">
      <t>トウロクバンゴウ</t>
    </rPh>
    <phoneticPr fontId="2"/>
  </si>
  <si>
    <t>金額</t>
    <rPh sb="0" eb="2">
      <t>キンガク</t>
    </rPh>
    <phoneticPr fontId="26"/>
  </si>
  <si>
    <t>対象金額　10％</t>
    <rPh sb="0" eb="4">
      <t>タイショウキンガク</t>
    </rPh>
    <phoneticPr fontId="2"/>
  </si>
  <si>
    <t>消費税　10％</t>
    <rPh sb="0" eb="3">
      <t>ショウヒゼイ</t>
    </rPh>
    <phoneticPr fontId="2"/>
  </si>
  <si>
    <t>金額</t>
    <rPh sb="0" eb="2">
      <t>キンガク</t>
    </rPh>
    <phoneticPr fontId="2"/>
  </si>
  <si>
    <t>人工</t>
    <rPh sb="0" eb="2">
      <t>ニンク</t>
    </rPh>
    <phoneticPr fontId="2"/>
  </si>
  <si>
    <t>月分</t>
    <rPh sb="0" eb="2">
      <t>ガツブン</t>
    </rPh>
    <phoneticPr fontId="2"/>
  </si>
  <si>
    <t>消費税</t>
    <rPh sb="0" eb="3">
      <t>ショウヒゼイ</t>
    </rPh>
    <phoneticPr fontId="2"/>
  </si>
  <si>
    <t>日付</t>
    <rPh sb="0" eb="2">
      <t>ヒヅケ</t>
    </rPh>
    <phoneticPr fontId="2"/>
  </si>
  <si>
    <t>材</t>
    <rPh sb="0" eb="1">
      <t>ザイ</t>
    </rPh>
    <phoneticPr fontId="2"/>
  </si>
  <si>
    <t>労</t>
    <rPh sb="0" eb="1">
      <t>ロウ</t>
    </rPh>
    <phoneticPr fontId="2"/>
  </si>
  <si>
    <t>他</t>
    <rPh sb="0" eb="1">
      <t>ホカ</t>
    </rPh>
    <phoneticPr fontId="2"/>
  </si>
  <si>
    <t>人工費　（作業・安全指示書による）</t>
    <rPh sb="0" eb="2">
      <t>ニンク</t>
    </rPh>
    <rPh sb="2" eb="3">
      <t>ヒ</t>
    </rPh>
    <rPh sb="5" eb="7">
      <t>サギョウ</t>
    </rPh>
    <rPh sb="8" eb="10">
      <t>アンゼン</t>
    </rPh>
    <rPh sb="10" eb="13">
      <t>シジショ</t>
    </rPh>
    <phoneticPr fontId="2"/>
  </si>
  <si>
    <t>材料費　（材料費明細による）</t>
    <rPh sb="0" eb="3">
      <t>ザイリョウヒ</t>
    </rPh>
    <rPh sb="5" eb="8">
      <t>ザイリョウヒ</t>
    </rPh>
    <rPh sb="8" eb="10">
      <t>メイサイ</t>
    </rPh>
    <phoneticPr fontId="2"/>
  </si>
  <si>
    <t>その他経費</t>
    <rPh sb="2" eb="5">
      <t>タケイヒ</t>
    </rPh>
    <phoneticPr fontId="2"/>
  </si>
  <si>
    <t>使用料　（利用明細による）</t>
    <rPh sb="0" eb="3">
      <t>シヨウリョウ</t>
    </rPh>
    <rPh sb="5" eb="9">
      <t>リヨウメイサイ</t>
    </rPh>
    <phoneticPr fontId="2"/>
  </si>
  <si>
    <t>労務費</t>
    <rPh sb="0" eb="3">
      <t>ロウムヒ</t>
    </rPh>
    <phoneticPr fontId="2"/>
  </si>
  <si>
    <t>経費</t>
    <rPh sb="0" eb="2">
      <t>ケイヒ</t>
    </rPh>
    <phoneticPr fontId="2"/>
  </si>
  <si>
    <t>引き合い№</t>
    <rPh sb="0" eb="1">
      <t>ヒ</t>
    </rPh>
    <rPh sb="2" eb="3">
      <t>ア</t>
    </rPh>
    <phoneticPr fontId="2"/>
  </si>
  <si>
    <t>種別CD</t>
    <rPh sb="0" eb="2">
      <t>シュベツ</t>
    </rPh>
    <phoneticPr fontId="2"/>
  </si>
  <si>
    <t>部門長</t>
    <rPh sb="0" eb="3">
      <t>ブモンチョウ</t>
    </rPh>
    <phoneticPr fontId="2"/>
  </si>
  <si>
    <t>消費税　対象外</t>
    <rPh sb="0" eb="3">
      <t>ショウヒゼイ</t>
    </rPh>
    <rPh sb="4" eb="7">
      <t>タイショウガイ</t>
    </rPh>
    <phoneticPr fontId="2"/>
  </si>
  <si>
    <t>上長</t>
    <rPh sb="0" eb="2">
      <t>ジョウチョウ</t>
    </rPh>
    <phoneticPr fontId="2"/>
  </si>
  <si>
    <t>確認</t>
    <rPh sb="0" eb="2">
      <t>カクニン</t>
    </rPh>
    <phoneticPr fontId="2"/>
  </si>
  <si>
    <t>支払</t>
    <rPh sb="0" eb="2">
      <t>シハライ</t>
    </rPh>
    <phoneticPr fontId="2"/>
  </si>
  <si>
    <t>承認</t>
    <rPh sb="0" eb="2">
      <t>ショウニン</t>
    </rPh>
    <phoneticPr fontId="2"/>
  </si>
  <si>
    <t>費目</t>
    <rPh sb="0" eb="2">
      <t>ヒモク</t>
    </rPh>
    <phoneticPr fontId="2"/>
  </si>
  <si>
    <t>材料費</t>
    <rPh sb="0" eb="3">
      <t>ザイリョウヒ</t>
    </rPh>
    <phoneticPr fontId="2"/>
  </si>
  <si>
    <t>外注工事費</t>
    <rPh sb="0" eb="5">
      <t>ガイチュウコウジヒ</t>
    </rPh>
    <phoneticPr fontId="2"/>
  </si>
  <si>
    <t>取引日</t>
    <rPh sb="0" eb="3">
      <t>トリヒキビ</t>
    </rPh>
    <phoneticPr fontId="2"/>
  </si>
  <si>
    <t>22日迄に
承認</t>
    <rPh sb="2" eb="3">
      <t>ニチ</t>
    </rPh>
    <rPh sb="3" eb="4">
      <t>マデ</t>
    </rPh>
    <rPh sb="6" eb="8">
      <t>ショウニン</t>
    </rPh>
    <phoneticPr fontId="2"/>
  </si>
  <si>
    <t>23日迄に
承認</t>
    <rPh sb="2" eb="3">
      <t>ニチ</t>
    </rPh>
    <rPh sb="3" eb="4">
      <t>マデ</t>
    </rPh>
    <rPh sb="6" eb="8">
      <t>ショウニン</t>
    </rPh>
    <phoneticPr fontId="2"/>
  </si>
  <si>
    <t>24日迄に
承認</t>
    <rPh sb="2" eb="3">
      <t>ニチ</t>
    </rPh>
    <rPh sb="3" eb="4">
      <t>マデ</t>
    </rPh>
    <rPh sb="6" eb="8">
      <t>ショウニン</t>
    </rPh>
    <phoneticPr fontId="2"/>
  </si>
  <si>
    <t>税抜金額</t>
    <rPh sb="0" eb="4">
      <t>ゼイヌキキンガク</t>
    </rPh>
    <phoneticPr fontId="2"/>
  </si>
  <si>
    <t>税率</t>
    <rPh sb="0" eb="2">
      <t>ゼイリツ</t>
    </rPh>
    <phoneticPr fontId="2"/>
  </si>
  <si>
    <t>16～末日締</t>
    <rPh sb="3" eb="5">
      <t>マツジツ</t>
    </rPh>
    <rPh sb="5" eb="6">
      <t>シ</t>
    </rPh>
    <phoneticPr fontId="2"/>
  </si>
  <si>
    <t xml:space="preserve"> 1～15日締</t>
    <rPh sb="5" eb="6">
      <t>ニチ</t>
    </rPh>
    <rPh sb="6" eb="7">
      <t>シ</t>
    </rPh>
    <phoneticPr fontId="2"/>
  </si>
  <si>
    <t>人</t>
    <rPh sb="0" eb="1">
      <t>ヒト</t>
    </rPh>
    <phoneticPr fontId="2"/>
  </si>
  <si>
    <t>時間</t>
    <rPh sb="0" eb="2">
      <t>ジカン</t>
    </rPh>
    <phoneticPr fontId="2"/>
  </si>
  <si>
    <t>単位</t>
    <rPh sb="0" eb="2">
      <t>タンイ</t>
    </rPh>
    <phoneticPr fontId="2"/>
  </si>
  <si>
    <t>　　　　　　　　　　　　殿</t>
    <rPh sb="12" eb="13">
      <t>ドノ</t>
    </rPh>
    <phoneticPr fontId="2"/>
  </si>
  <si>
    <t>深夜</t>
    <rPh sb="0" eb="2">
      <t>シンヤ</t>
    </rPh>
    <phoneticPr fontId="2"/>
  </si>
  <si>
    <t>合計</t>
    <rPh sb="0" eb="2">
      <t>ゴウケイ</t>
    </rPh>
    <phoneticPr fontId="2"/>
  </si>
  <si>
    <r>
      <t xml:space="preserve">※該当する作業日に✔を入れてください。
　 </t>
    </r>
    <r>
      <rPr>
        <b/>
        <sz val="8"/>
        <color rgb="FFFF0000"/>
        <rFont val="ＭＳ Ｐゴシック"/>
        <family val="3"/>
        <charset val="128"/>
        <scheme val="minor"/>
      </rPr>
      <t>1～15日締　→　20日必着　当月末日　支払　です。
　 16～末日締　→　5日必着　翌月15日　支払　です。
　必着日が休日の場合は、前営業日が必着日となります。</t>
    </r>
    <rPh sb="27" eb="28">
      <t>シ</t>
    </rPh>
    <rPh sb="56" eb="57">
      <t>シ</t>
    </rPh>
    <rPh sb="79" eb="82">
      <t>ヒッチャクビ</t>
    </rPh>
    <rPh sb="83" eb="85">
      <t>キュウジツ</t>
    </rPh>
    <rPh sb="86" eb="88">
      <t>バアイ</t>
    </rPh>
    <rPh sb="90" eb="91">
      <t>ゼン</t>
    </rPh>
    <rPh sb="91" eb="94">
      <t>エイギョウビ</t>
    </rPh>
    <rPh sb="95" eb="97">
      <t>ヒッチャク</t>
    </rPh>
    <rPh sb="97" eb="98">
      <t>ビ</t>
    </rPh>
    <phoneticPr fontId="2"/>
  </si>
  <si>
    <t>（ 請求者控 ）</t>
    <rPh sb="2" eb="5">
      <t>セイキュウシャ</t>
    </rPh>
    <rPh sb="5" eb="6">
      <t>ヒカエ</t>
    </rPh>
    <phoneticPr fontId="2"/>
  </si>
  <si>
    <t>（ トクシン控 ）</t>
    <rPh sb="6" eb="7">
      <t>ヒカエ</t>
    </rPh>
    <phoneticPr fontId="2"/>
  </si>
  <si>
    <t>単位</t>
    <rPh sb="0" eb="1">
      <t>タン</t>
    </rPh>
    <rPh sb="1" eb="2">
      <t>イ</t>
    </rPh>
    <phoneticPr fontId="2"/>
  </si>
  <si>
    <t>対象（税込み）</t>
    <rPh sb="0" eb="2">
      <t>タイショウ</t>
    </rPh>
    <rPh sb="3" eb="5">
      <t>ゼイコ</t>
    </rPh>
    <phoneticPr fontId="2"/>
  </si>
  <si>
    <t>契約金額
（税込み）</t>
    <rPh sb="0" eb="4">
      <t>ケイヤクキンガク</t>
    </rPh>
    <rPh sb="6" eb="8">
      <t>ゼイコ</t>
    </rPh>
    <phoneticPr fontId="2"/>
  </si>
  <si>
    <t>トクシン控　を提出して下さい。</t>
    <rPh sb="4" eb="5">
      <t>ヒカエ</t>
    </rPh>
    <phoneticPr fontId="2"/>
  </si>
  <si>
    <t>月分</t>
  </si>
  <si>
    <t>月分</t>
    <rPh sb="0" eb="2">
      <t>ガツブン</t>
    </rPh>
    <phoneticPr fontId="2"/>
  </si>
  <si>
    <t>対象（税抜き）</t>
    <rPh sb="0" eb="2">
      <t>タイショウ</t>
    </rPh>
    <rPh sb="3" eb="4">
      <t>ゼイ</t>
    </rPh>
    <rPh sb="4" eb="5">
      <t>ヌ</t>
    </rPh>
    <phoneticPr fontId="2"/>
  </si>
  <si>
    <t>税込合計</t>
    <rPh sb="0" eb="2">
      <t>ゼイコミ</t>
    </rPh>
    <rPh sb="2" eb="4">
      <t>ゴウケイ</t>
    </rPh>
    <phoneticPr fontId="2"/>
  </si>
  <si>
    <t>取引月</t>
    <rPh sb="0" eb="2">
      <t>トリヒキ</t>
    </rPh>
    <rPh sb="2" eb="3">
      <t>ツキ</t>
    </rPh>
    <phoneticPr fontId="2"/>
  </si>
  <si>
    <t>★請求書に誤りがある時は、必ず差替えて下さい。</t>
    <rPh sb="1" eb="4">
      <t>セイキュウショ</t>
    </rPh>
    <rPh sb="5" eb="6">
      <t>アヤマ</t>
    </rPh>
    <rPh sb="10" eb="11">
      <t>トキ</t>
    </rPh>
    <rPh sb="13" eb="14">
      <t>カナラ</t>
    </rPh>
    <rPh sb="15" eb="17">
      <t>サシカ</t>
    </rPh>
    <rPh sb="19" eb="20">
      <t>クダ</t>
    </rPh>
    <phoneticPr fontId="2"/>
  </si>
  <si>
    <t>工事番号、注文書No.、工事担当者、工事件名、取引月、今回請求は必ず記入して下さい。</t>
    <rPh sb="23" eb="25">
      <t>トリヒキ</t>
    </rPh>
    <rPh sb="25" eb="26">
      <t>ツキ</t>
    </rPh>
    <rPh sb="27" eb="31">
      <t>コンカイセイキュウ</t>
    </rPh>
    <phoneticPr fontId="2"/>
  </si>
  <si>
    <t>労務</t>
    <rPh sb="0" eb="2">
      <t>ロウム</t>
    </rPh>
    <phoneticPr fontId="2"/>
  </si>
  <si>
    <t>残業
単価</t>
    <rPh sb="0" eb="2">
      <t>ザンギョウ</t>
    </rPh>
    <rPh sb="3" eb="5">
      <t>タンカ</t>
    </rPh>
    <phoneticPr fontId="2"/>
  </si>
  <si>
    <t>深夜
単価</t>
    <rPh sb="0" eb="2">
      <t>シンヤ</t>
    </rPh>
    <rPh sb="3" eb="5">
      <t>タンカ</t>
    </rPh>
    <phoneticPr fontId="2"/>
  </si>
  <si>
    <t>殿</t>
    <rPh sb="0" eb="1">
      <t>ドノ</t>
    </rPh>
    <phoneticPr fontId="2"/>
  </si>
  <si>
    <t>金額</t>
    <rPh sb="0" eb="2">
      <t>キンガク</t>
    </rPh>
    <phoneticPr fontId="2"/>
  </si>
  <si>
    <t>常 用 請 求 書</t>
    <rPh sb="0" eb="1">
      <t>ツネ</t>
    </rPh>
    <rPh sb="2" eb="3">
      <t>ヨウ</t>
    </rPh>
    <rPh sb="4" eb="5">
      <t>ショウ</t>
    </rPh>
    <rPh sb="6" eb="7">
      <t>モトム</t>
    </rPh>
    <rPh sb="8" eb="9">
      <t>ショ</t>
    </rPh>
    <phoneticPr fontId="2"/>
  </si>
  <si>
    <t>残業</t>
    <rPh sb="0" eb="2">
      <t>ザンギョウ</t>
    </rPh>
    <phoneticPr fontId="2"/>
  </si>
  <si>
    <t>深夜</t>
    <rPh sb="0" eb="2">
      <t>シンヤ</t>
    </rPh>
    <phoneticPr fontId="2"/>
  </si>
  <si>
    <t>支払金額
最終確認
ｺﾋﾟｰを取り
工事毎に
ﾌｧｲﾘﾝｸﾞ</t>
    <rPh sb="0" eb="4">
      <t>シハライキンガク</t>
    </rPh>
    <rPh sb="5" eb="9">
      <t>サイシュウカクニン</t>
    </rPh>
    <rPh sb="15" eb="16">
      <t>ト</t>
    </rPh>
    <rPh sb="18" eb="20">
      <t>コウジ</t>
    </rPh>
    <rPh sb="20" eb="21">
      <t>ゴト</t>
    </rPh>
    <phoneticPr fontId="2"/>
  </si>
  <si>
    <t>郵便番号</t>
    <rPh sb="0" eb="4">
      <t>ユウビンバンゴウ</t>
    </rPh>
    <phoneticPr fontId="2"/>
  </si>
  <si>
    <t>登録番号</t>
    <rPh sb="0" eb="2">
      <t>トウロク</t>
    </rPh>
    <rPh sb="2" eb="4">
      <t>バンゴウ</t>
    </rPh>
    <phoneticPr fontId="2"/>
  </si>
  <si>
    <t>T　E　L</t>
    <phoneticPr fontId="2"/>
  </si>
  <si>
    <t>担当者</t>
    <rPh sb="0" eb="3">
      <t>タントウシャ</t>
    </rPh>
    <phoneticPr fontId="2"/>
  </si>
  <si>
    <t>作業時間</t>
    <rPh sb="0" eb="4">
      <t>サギョウジカン</t>
    </rPh>
    <phoneticPr fontId="2"/>
  </si>
  <si>
    <t>—————　　トクシン電気　記入欄　　—————</t>
    <rPh sb="11" eb="13">
      <t>デンキ</t>
    </rPh>
    <rPh sb="14" eb="17">
      <t>キニュウラン</t>
    </rPh>
    <phoneticPr fontId="2"/>
  </si>
  <si>
    <t>人工</t>
    <rPh sb="0" eb="2">
      <t>ニンク</t>
    </rPh>
    <phoneticPr fontId="2"/>
  </si>
  <si>
    <t>10％　　対象額（税抜き）</t>
    <phoneticPr fontId="2"/>
  </si>
  <si>
    <t>10％　　消費税</t>
    <phoneticPr fontId="2"/>
  </si>
  <si>
    <t>税　込　合　計</t>
    <phoneticPr fontId="2"/>
  </si>
  <si>
    <t>住     所</t>
    <rPh sb="0" eb="1">
      <t>ジュウ</t>
    </rPh>
    <rPh sb="6" eb="7">
      <t>ショ</t>
    </rPh>
    <phoneticPr fontId="2"/>
  </si>
  <si>
    <t>社     名</t>
    <rPh sb="0" eb="1">
      <t>シャ</t>
    </rPh>
    <rPh sb="6" eb="7">
      <t>ナ</t>
    </rPh>
    <phoneticPr fontId="2"/>
  </si>
  <si>
    <t>人工
単価</t>
    <rPh sb="0" eb="2">
      <t>ニンク</t>
    </rPh>
    <rPh sb="3" eb="5">
      <t>タンカ</t>
    </rPh>
    <phoneticPr fontId="2"/>
  </si>
  <si>
    <t>小計</t>
    <rPh sb="0" eb="2">
      <t>ショウケイ</t>
    </rPh>
    <phoneticPr fontId="2"/>
  </si>
  <si>
    <t>高速代</t>
    <rPh sb="0" eb="3">
      <t>コウソクダイ</t>
    </rPh>
    <phoneticPr fontId="2"/>
  </si>
  <si>
    <t>燃料代</t>
    <rPh sb="0" eb="3">
      <t>ネンリョウダイ</t>
    </rPh>
    <phoneticPr fontId="2"/>
  </si>
  <si>
    <t>駐車代</t>
    <rPh sb="0" eb="3">
      <t>チュウシャダイ</t>
    </rPh>
    <phoneticPr fontId="2"/>
  </si>
  <si>
    <t>経路</t>
    <rPh sb="0" eb="2">
      <t>ケイロ</t>
    </rPh>
    <phoneticPr fontId="2"/>
  </si>
  <si>
    <t>現場名</t>
    <rPh sb="0" eb="3">
      <t>ゲンバメイ</t>
    </rPh>
    <phoneticPr fontId="2"/>
  </si>
  <si>
    <t>⇄</t>
    <phoneticPr fontId="2"/>
  </si>
  <si>
    <t>小　計</t>
    <rPh sb="0" eb="1">
      <t>ショウ</t>
    </rPh>
    <rPh sb="2" eb="3">
      <t>ケイ</t>
    </rPh>
    <phoneticPr fontId="2"/>
  </si>
  <si>
    <t>経費明細</t>
    <rPh sb="0" eb="2">
      <t>ケイヒ</t>
    </rPh>
    <rPh sb="2" eb="4">
      <t>メイサイ</t>
    </rPh>
    <phoneticPr fontId="2"/>
  </si>
  <si>
    <t>欄には消費税10%対象の時は　※　を記載して下さい。</t>
    <rPh sb="0" eb="1">
      <t>ラン</t>
    </rPh>
    <rPh sb="3" eb="6">
      <t>ショウヒゼイ</t>
    </rPh>
    <rPh sb="9" eb="11">
      <t>タイショウ</t>
    </rPh>
    <rPh sb="12" eb="13">
      <t>トキ</t>
    </rPh>
    <rPh sb="18" eb="20">
      <t>キサイ</t>
    </rPh>
    <rPh sb="22" eb="23">
      <t>クダ</t>
    </rPh>
    <phoneticPr fontId="2"/>
  </si>
  <si>
    <t>★</t>
    <phoneticPr fontId="2"/>
  </si>
  <si>
    <t>●白抜きの欄が入力箇所です。</t>
    <rPh sb="1" eb="3">
      <t>シロヌ</t>
    </rPh>
    <rPh sb="5" eb="6">
      <t>ラン</t>
    </rPh>
    <rPh sb="7" eb="9">
      <t>ニュウリョク</t>
    </rPh>
    <rPh sb="9" eb="11">
      <t>カショ</t>
    </rPh>
    <phoneticPr fontId="2"/>
  </si>
  <si>
    <t>24日迄に
又は
9日迄に
承認</t>
    <rPh sb="2" eb="3">
      <t>ニチ</t>
    </rPh>
    <rPh sb="3" eb="4">
      <t>マデ</t>
    </rPh>
    <rPh sb="6" eb="7">
      <t>マタ</t>
    </rPh>
    <rPh sb="10" eb="11">
      <t>ニチ</t>
    </rPh>
    <rPh sb="11" eb="12">
      <t>マデ</t>
    </rPh>
    <rPh sb="14" eb="16">
      <t>ショウニン</t>
    </rPh>
    <phoneticPr fontId="2"/>
  </si>
  <si>
    <t>23日迄に
又は
8日迄に
承認</t>
    <rPh sb="2" eb="3">
      <t>ニチ</t>
    </rPh>
    <rPh sb="3" eb="4">
      <t>マデ</t>
    </rPh>
    <rPh sb="6" eb="7">
      <t>マタ</t>
    </rPh>
    <rPh sb="10" eb="11">
      <t>ニチ</t>
    </rPh>
    <rPh sb="11" eb="12">
      <t>マデ</t>
    </rPh>
    <rPh sb="14" eb="16">
      <t>ショウニン</t>
    </rPh>
    <phoneticPr fontId="2"/>
  </si>
  <si>
    <t>22日迄に
又は
7日迄に
承認</t>
    <rPh sb="2" eb="3">
      <t>ニチ</t>
    </rPh>
    <rPh sb="3" eb="4">
      <t>マデ</t>
    </rPh>
    <rPh sb="6" eb="7">
      <t>マタ</t>
    </rPh>
    <rPh sb="10" eb="11">
      <t>ニチ</t>
    </rPh>
    <rPh sb="11" eb="12">
      <t>マデ</t>
    </rPh>
    <rPh sb="14" eb="16">
      <t>ショウニン</t>
    </rPh>
    <phoneticPr fontId="2"/>
  </si>
  <si>
    <r>
      <t xml:space="preserve">請求書
到着日
</t>
    </r>
    <r>
      <rPr>
        <sz val="8"/>
        <color theme="0" tint="-0.249977111117893"/>
        <rFont val="ＭＳ Ｐゴシック"/>
        <family val="3"/>
        <charset val="128"/>
        <scheme val="minor"/>
      </rPr>
      <t>原本→担当者
ｺﾋﾟｰ→原管</t>
    </r>
    <rPh sb="0" eb="3">
      <t>セイキュウショ</t>
    </rPh>
    <rPh sb="4" eb="7">
      <t>トウチャクビ</t>
    </rPh>
    <rPh sb="8" eb="10">
      <t>ゲンポン</t>
    </rPh>
    <rPh sb="11" eb="14">
      <t>タントウシャ</t>
    </rPh>
    <phoneticPr fontId="2"/>
  </si>
  <si>
    <t>立替経費</t>
    <rPh sb="0" eb="4">
      <t>タテカエケイヒ</t>
    </rPh>
    <phoneticPr fontId="2"/>
  </si>
  <si>
    <t>※</t>
    <phoneticPr fontId="2"/>
  </si>
  <si>
    <t>消費税込みで入力して下さい。</t>
    <rPh sb="0" eb="4">
      <t>ショウヒゼイコ</t>
    </rPh>
    <rPh sb="6" eb="8">
      <t>ニュウリョク</t>
    </rPh>
    <rPh sb="10" eb="11">
      <t>クダ</t>
    </rPh>
    <phoneticPr fontId="2"/>
  </si>
  <si>
    <t>備考</t>
    <rPh sb="0" eb="2">
      <t>ビコウ</t>
    </rPh>
    <phoneticPr fontId="2"/>
  </si>
  <si>
    <t>税抜</t>
    <rPh sb="0" eb="2">
      <t>ゼイヌキ</t>
    </rPh>
    <phoneticPr fontId="2"/>
  </si>
  <si>
    <t>消費税</t>
    <rPh sb="0" eb="3">
      <t>ショウヒゼイ</t>
    </rPh>
    <phoneticPr fontId="2"/>
  </si>
  <si>
    <t>月分 支払</t>
    <rPh sb="0" eb="2">
      <t>ガツブン</t>
    </rPh>
    <rPh sb="3" eb="5">
      <t>シハライ</t>
    </rPh>
    <phoneticPr fontId="2"/>
  </si>
  <si>
    <t>合　計</t>
    <rPh sb="0" eb="1">
      <t>ゴウ</t>
    </rPh>
    <rPh sb="2" eb="3">
      <t>ケイ</t>
    </rPh>
    <phoneticPr fontId="2"/>
  </si>
  <si>
    <t>工事代金請求完了書</t>
    <rPh sb="0" eb="2">
      <t>コウジ</t>
    </rPh>
    <rPh sb="2" eb="4">
      <t>ダイキン</t>
    </rPh>
    <rPh sb="4" eb="6">
      <t>セイキュウ</t>
    </rPh>
    <rPh sb="6" eb="8">
      <t>カンリョウ</t>
    </rPh>
    <rPh sb="8" eb="9">
      <t>ショ</t>
    </rPh>
    <phoneticPr fontId="26"/>
  </si>
  <si>
    <t>工事代金請求完了確認</t>
    <rPh sb="0" eb="2">
      <t>コウジ</t>
    </rPh>
    <rPh sb="2" eb="4">
      <t>ダイキン</t>
    </rPh>
    <rPh sb="4" eb="6">
      <t>セイキュウ</t>
    </rPh>
    <rPh sb="6" eb="8">
      <t>カンリョウ</t>
    </rPh>
    <rPh sb="8" eb="10">
      <t>カクニン</t>
    </rPh>
    <phoneticPr fontId="26"/>
  </si>
  <si>
    <t>現在、</t>
    <rPh sb="0" eb="2">
      <t>ゲンザイ</t>
    </rPh>
    <phoneticPr fontId="26"/>
  </si>
  <si>
    <t>今回請求にてすべて完了し、未請求はありません。</t>
    <rPh sb="0" eb="2">
      <t>コンカイ</t>
    </rPh>
    <rPh sb="2" eb="4">
      <t>セイキュウ</t>
    </rPh>
    <rPh sb="9" eb="11">
      <t>カンリョウ</t>
    </rPh>
    <rPh sb="13" eb="16">
      <t>ミセイキュウ</t>
    </rPh>
    <phoneticPr fontId="26"/>
  </si>
  <si>
    <t>記</t>
    <rPh sb="0" eb="1">
      <t>キ</t>
    </rPh>
    <phoneticPr fontId="26"/>
  </si>
  <si>
    <t>注文書№</t>
    <rPh sb="0" eb="3">
      <t>チュウモンショ</t>
    </rPh>
    <phoneticPr fontId="26"/>
  </si>
  <si>
    <t>工事完了日</t>
    <rPh sb="0" eb="2">
      <t>コウジ</t>
    </rPh>
    <rPh sb="2" eb="5">
      <t>カンリョウビ</t>
    </rPh>
    <phoneticPr fontId="26"/>
  </si>
  <si>
    <t>住所</t>
    <rPh sb="0" eb="2">
      <t>ジュウショ</t>
    </rPh>
    <phoneticPr fontId="26"/>
  </si>
  <si>
    <t>協力会社名</t>
    <rPh sb="0" eb="2">
      <t>キョウリョク</t>
    </rPh>
    <rPh sb="2" eb="4">
      <t>カイシャ</t>
    </rPh>
    <rPh sb="4" eb="5">
      <t>メイ</t>
    </rPh>
    <phoneticPr fontId="26"/>
  </si>
  <si>
    <t>協力会社</t>
    <rPh sb="0" eb="2">
      <t>キョウリョク</t>
    </rPh>
    <rPh sb="2" eb="4">
      <t>カイシャ</t>
    </rPh>
    <phoneticPr fontId="26"/>
  </si>
  <si>
    <t>責任者名</t>
    <rPh sb="0" eb="3">
      <t>セキニンシャ</t>
    </rPh>
    <rPh sb="3" eb="4">
      <t>メイ</t>
    </rPh>
    <phoneticPr fontId="26"/>
  </si>
  <si>
    <t>最終請求書に必ず添付して提出して下さい。</t>
    <rPh sb="0" eb="2">
      <t>サイシュウ</t>
    </rPh>
    <rPh sb="2" eb="5">
      <t>セイキュウショ</t>
    </rPh>
    <rPh sb="6" eb="7">
      <t>カナラ</t>
    </rPh>
    <rPh sb="8" eb="10">
      <t>テンプ</t>
    </rPh>
    <rPh sb="12" eb="14">
      <t>テイシュツ</t>
    </rPh>
    <rPh sb="16" eb="17">
      <t>クダ</t>
    </rPh>
    <phoneticPr fontId="26"/>
  </si>
  <si>
    <t>㊞</t>
    <phoneticPr fontId="26"/>
  </si>
  <si>
    <t>：</t>
    <phoneticPr fontId="26"/>
  </si>
  <si>
    <t>：</t>
    <phoneticPr fontId="26"/>
  </si>
  <si>
    <t>：</t>
    <phoneticPr fontId="26"/>
  </si>
  <si>
    <t>：</t>
    <phoneticPr fontId="26"/>
  </si>
  <si>
    <t>：</t>
    <phoneticPr fontId="26"/>
  </si>
  <si>
    <t>：</t>
    <phoneticPr fontId="26"/>
  </si>
  <si>
    <t>㊞</t>
    <phoneticPr fontId="26"/>
  </si>
  <si>
    <t>※</t>
    <phoneticPr fontId="26"/>
  </si>
  <si>
    <r>
      <t>下記工事に関わる代金の請求は、</t>
    </r>
    <r>
      <rPr>
        <b/>
        <u/>
        <sz val="16"/>
        <rFont val="HG丸ｺﾞｼｯｸM-PRO"/>
        <family val="3"/>
        <charset val="128"/>
      </rPr>
      <t>本工事・追加変更工事を含めて</t>
    </r>
    <rPh sb="0" eb="2">
      <t>カキ</t>
    </rPh>
    <rPh sb="2" eb="4">
      <t>コウジ</t>
    </rPh>
    <rPh sb="5" eb="6">
      <t>カカ</t>
    </rPh>
    <rPh sb="8" eb="10">
      <t>ダイキン</t>
    </rPh>
    <rPh sb="11" eb="13">
      <t>セイキュウ</t>
    </rPh>
    <rPh sb="15" eb="18">
      <t>ホンコウジ</t>
    </rPh>
    <rPh sb="19" eb="25">
      <t>ツイカヘンコウコウジ</t>
    </rPh>
    <rPh sb="26" eb="27">
      <t>フク</t>
    </rPh>
    <phoneticPr fontId="26"/>
  </si>
  <si>
    <t>10日迄に
承認</t>
    <rPh sb="2" eb="3">
      <t>ニチ</t>
    </rPh>
    <rPh sb="3" eb="4">
      <t>マデ</t>
    </rPh>
    <rPh sb="6" eb="8">
      <t>ショウニン</t>
    </rPh>
    <phoneticPr fontId="2"/>
  </si>
  <si>
    <t>15日迄に
承認</t>
    <rPh sb="2" eb="3">
      <t>ニチ</t>
    </rPh>
    <rPh sb="3" eb="4">
      <t>マデ</t>
    </rPh>
    <rPh sb="6" eb="8">
      <t>ショウニン</t>
    </rPh>
    <phoneticPr fontId="2"/>
  </si>
  <si>
    <t>25日迄に
承認</t>
    <rPh sb="2" eb="3">
      <t>ニチ</t>
    </rPh>
    <rPh sb="3" eb="4">
      <t>マデ</t>
    </rPh>
    <rPh sb="6" eb="8">
      <t>ショウニン</t>
    </rPh>
    <phoneticPr fontId="2"/>
  </si>
  <si>
    <r>
      <t>「工事代金請求完了書」を</t>
    </r>
    <r>
      <rPr>
        <b/>
        <sz val="12"/>
        <color rgb="FFFF0000"/>
        <rFont val="HG丸ｺﾞｼｯｸM-PRO"/>
        <family val="3"/>
        <charset val="128"/>
      </rPr>
      <t>最終請求書</t>
    </r>
    <r>
      <rPr>
        <sz val="12"/>
        <rFont val="HG丸ｺﾞｼｯｸM-PRO"/>
        <family val="3"/>
        <charset val="128"/>
      </rPr>
      <t>に必ず添付して提出して下さい。</t>
    </r>
    <phoneticPr fontId="2"/>
  </si>
  <si>
    <t>徳真太郎</t>
    <rPh sb="0" eb="1">
      <t>トク</t>
    </rPh>
    <rPh sb="1" eb="4">
      <t>シンタロウ</t>
    </rPh>
    <phoneticPr fontId="2"/>
  </si>
  <si>
    <t>徳真商事新築電気設備工事</t>
    <rPh sb="0" eb="1">
      <t>トク</t>
    </rPh>
    <rPh sb="1" eb="2">
      <t>シン</t>
    </rPh>
    <rPh sb="2" eb="4">
      <t>ショウジ</t>
    </rPh>
    <rPh sb="4" eb="6">
      <t>シンチク</t>
    </rPh>
    <rPh sb="6" eb="8">
      <t>デンキ</t>
    </rPh>
    <rPh sb="8" eb="10">
      <t>セツビ</t>
    </rPh>
    <rPh sb="10" eb="12">
      <t>コウジ</t>
    </rPh>
    <phoneticPr fontId="2"/>
  </si>
  <si>
    <t>T0123456789123</t>
  </si>
  <si>
    <t>T0123456789123</t>
    <phoneticPr fontId="2"/>
  </si>
  <si>
    <t>4357</t>
  </si>
  <si>
    <t>4357</t>
    <phoneticPr fontId="2"/>
  </si>
  <si>
    <t>栃木県真岡市下大沼1-2-1</t>
  </si>
  <si>
    <t>栃木県真岡市下大沼1-2-1</t>
    <rPh sb="0" eb="9">
      <t>トチギケンモオカシシモオオヌマ</t>
    </rPh>
    <phoneticPr fontId="2"/>
  </si>
  <si>
    <t>徳真商事㈱</t>
  </si>
  <si>
    <t>徳真商事㈱</t>
    <phoneticPr fontId="2"/>
  </si>
  <si>
    <t>0285-83-3800</t>
  </si>
  <si>
    <t>0285-83-3800</t>
    <phoneticPr fontId="2"/>
  </si>
  <si>
    <t>0285-83-7800</t>
  </si>
  <si>
    <t>0285-83-7800</t>
    <phoneticPr fontId="2"/>
  </si>
  <si>
    <t>足利</t>
    <rPh sb="0" eb="2">
      <t>アシカカ</t>
    </rPh>
    <phoneticPr fontId="2"/>
  </si>
  <si>
    <t>久下田</t>
    <rPh sb="0" eb="3">
      <t>クゲタ</t>
    </rPh>
    <phoneticPr fontId="2"/>
  </si>
  <si>
    <t>普通</t>
    <rPh sb="0" eb="2">
      <t>フツウ</t>
    </rPh>
    <phoneticPr fontId="2"/>
  </si>
  <si>
    <t>ﾄｸｼﾝｼﾖｳｼﾞ(ｶ</t>
    <phoneticPr fontId="2"/>
  </si>
  <si>
    <t>式</t>
    <rPh sb="0" eb="1">
      <t>シキ</t>
    </rPh>
    <phoneticPr fontId="2"/>
  </si>
  <si>
    <t>-</t>
  </si>
  <si>
    <t>✔</t>
  </si>
  <si>
    <t>1-0999A</t>
    <phoneticPr fontId="2"/>
  </si>
  <si>
    <t>1-0999A</t>
    <phoneticPr fontId="2"/>
  </si>
  <si>
    <t>徳真商事新築電気設備工事</t>
    <phoneticPr fontId="2"/>
  </si>
  <si>
    <t>徳真太郎</t>
    <phoneticPr fontId="2"/>
  </si>
  <si>
    <t>なし</t>
    <phoneticPr fontId="2"/>
  </si>
  <si>
    <t>F A X</t>
    <phoneticPr fontId="2"/>
  </si>
  <si>
    <t>自社</t>
    <rPh sb="0" eb="2">
      <t>ジシャ</t>
    </rPh>
    <phoneticPr fontId="2"/>
  </si>
  <si>
    <t>徳真商事</t>
    <rPh sb="0" eb="4">
      <t>トクシンショウジ</t>
    </rPh>
    <phoneticPr fontId="2"/>
  </si>
  <si>
    <t>東京IC</t>
    <rPh sb="0" eb="2">
      <t>トウキョウ</t>
    </rPh>
    <phoneticPr fontId="2"/>
  </si>
  <si>
    <t>真岡IC</t>
    <rPh sb="0" eb="2">
      <t>モオカ</t>
    </rPh>
    <phoneticPr fontId="2"/>
  </si>
  <si>
    <t>【 様式B 】</t>
    <rPh sb="2" eb="4">
      <t>ヨウシキ</t>
    </rPh>
    <phoneticPr fontId="2"/>
  </si>
  <si>
    <t>【 様式A 】</t>
    <rPh sb="2" eb="4">
      <t>ヨウシキ</t>
    </rPh>
    <phoneticPr fontId="2"/>
  </si>
  <si>
    <t>1-0999A</t>
  </si>
  <si>
    <t>徳真太郎</t>
  </si>
  <si>
    <t>徳真商事新築電気設備工事</t>
  </si>
  <si>
    <t>足利</t>
  </si>
  <si>
    <t>久下田</t>
  </si>
  <si>
    <t>普通</t>
  </si>
  <si>
    <t>ﾄｸｼﾝｼﾖｳｼﾞ(ｶ</t>
  </si>
  <si>
    <t>式</t>
  </si>
  <si>
    <t/>
  </si>
  <si>
    <t>321</t>
    <phoneticPr fontId="2"/>
  </si>
  <si>
    <t>321</t>
    <phoneticPr fontId="2"/>
  </si>
  <si>
    <t>契約金額
（税抜き）</t>
    <rPh sb="0" eb="4">
      <t>ケイヤクキンガク</t>
    </rPh>
    <rPh sb="6" eb="7">
      <t>ゼイ</t>
    </rPh>
    <rPh sb="7" eb="8">
      <t>ヌ</t>
    </rPh>
    <phoneticPr fontId="2"/>
  </si>
  <si>
    <t>支払金額（税込み）</t>
    <phoneticPr fontId="2"/>
  </si>
  <si>
    <t>経理</t>
    <rPh sb="0" eb="2">
      <t>ケイリ</t>
    </rPh>
    <phoneticPr fontId="2"/>
  </si>
  <si>
    <t>必着確認</t>
    <rPh sb="0" eb="2">
      <t>ヒッチャク</t>
    </rPh>
    <rPh sb="2" eb="4">
      <t>カクニン</t>
    </rPh>
    <phoneticPr fontId="2"/>
  </si>
  <si>
    <t>支払
予定日</t>
    <rPh sb="0" eb="2">
      <t>シハライ</t>
    </rPh>
    <rPh sb="3" eb="6">
      <t>ヨテイビ</t>
    </rPh>
    <phoneticPr fontId="2"/>
  </si>
  <si>
    <t>トクシン
記入欄</t>
    <rPh sb="5" eb="7">
      <t>キニュウ</t>
    </rPh>
    <rPh sb="7" eb="8">
      <t>ラン</t>
    </rPh>
    <phoneticPr fontId="2"/>
  </si>
  <si>
    <t>===</t>
    <phoneticPr fontId="2"/>
  </si>
  <si>
    <t>契約金額
（税抜き）</t>
    <rPh sb="0" eb="4">
      <t>ケイヤクキンガク</t>
    </rPh>
    <rPh sb="6" eb="8">
      <t>ゼイヌキ</t>
    </rPh>
    <phoneticPr fontId="2"/>
  </si>
  <si>
    <t>足利銀行</t>
    <rPh sb="0" eb="4">
      <t>アシカガギンコウ</t>
    </rPh>
    <phoneticPr fontId="2"/>
  </si>
  <si>
    <t>久下田支店</t>
    <rPh sb="0" eb="5">
      <t>クゲタシテン</t>
    </rPh>
    <phoneticPr fontId="2"/>
  </si>
  <si>
    <t>普通</t>
    <rPh sb="0" eb="2">
      <t>フツウ</t>
    </rPh>
    <phoneticPr fontId="2"/>
  </si>
  <si>
    <t>ﾄｸｼﾝｼｮｳｼﾞ(ｶ</t>
    <phoneticPr fontId="2"/>
  </si>
  <si>
    <t>立替経費</t>
    <rPh sb="0" eb="2">
      <t>タテカエ</t>
    </rPh>
    <rPh sb="2" eb="4">
      <t>ケイヒ</t>
    </rPh>
    <phoneticPr fontId="2"/>
  </si>
  <si>
    <t>立替経費がある時は、領収証を添付して下さい。</t>
    <rPh sb="0" eb="4">
      <t>タテカエケイヒ</t>
    </rPh>
    <rPh sb="7" eb="8">
      <t>トキ</t>
    </rPh>
    <rPh sb="10" eb="13">
      <t>リョウシュウショウ</t>
    </rPh>
    <rPh sb="14" eb="16">
      <t>テンプ</t>
    </rPh>
    <rPh sb="18" eb="19">
      <t>クダ</t>
    </rPh>
    <phoneticPr fontId="2"/>
  </si>
  <si>
    <t>車両
台数</t>
    <rPh sb="0" eb="2">
      <t>シャリョウ</t>
    </rPh>
    <rPh sb="3" eb="5">
      <t>ダイスウ</t>
    </rPh>
    <phoneticPr fontId="2"/>
  </si>
  <si>
    <t>立替経費、非課税項目がある時は、領収証を添付して下さい。</t>
    <rPh sb="0" eb="4">
      <t>タテカエケイヒ</t>
    </rPh>
    <rPh sb="5" eb="10">
      <t>ヒカゼイコウモク</t>
    </rPh>
    <rPh sb="13" eb="14">
      <t>トキ</t>
    </rPh>
    <rPh sb="16" eb="19">
      <t>リョウシュウショウ</t>
    </rPh>
    <rPh sb="20" eb="22">
      <t>テンプ</t>
    </rPh>
    <rPh sb="24" eb="25">
      <t>クダ</t>
    </rPh>
    <phoneticPr fontId="2"/>
  </si>
  <si>
    <t>追加増減工事1</t>
    <rPh sb="0" eb="6">
      <t>ツイカゾウゲンコウジ</t>
    </rPh>
    <phoneticPr fontId="2"/>
  </si>
  <si>
    <t>追加増減工事2</t>
    <rPh sb="0" eb="6">
      <t>ツイカゾウゲンコウジ</t>
    </rPh>
    <phoneticPr fontId="2"/>
  </si>
  <si>
    <t>追加増減工事3</t>
    <rPh sb="0" eb="6">
      <t>ツイカゾウゲンコウジ</t>
    </rPh>
    <phoneticPr fontId="2"/>
  </si>
  <si>
    <t>備考</t>
    <rPh sb="0" eb="2">
      <t>ビコウ</t>
    </rPh>
    <phoneticPr fontId="2"/>
  </si>
  <si>
    <t>消費
税％</t>
    <rPh sb="0" eb="2">
      <t>ショウヒ</t>
    </rPh>
    <rPh sb="3" eb="4">
      <t>ゼイ</t>
    </rPh>
    <phoneticPr fontId="2"/>
  </si>
  <si>
    <t>合計金額</t>
    <rPh sb="0" eb="2">
      <t>ゴウケイ</t>
    </rPh>
    <rPh sb="2" eb="4">
      <t>キンガク</t>
    </rPh>
    <phoneticPr fontId="2"/>
  </si>
  <si>
    <t>消費税％ ： 10％の時は　10　と記載、非課税は空欄。</t>
    <rPh sb="0" eb="3">
      <t>ショウヒゼイ</t>
    </rPh>
    <rPh sb="11" eb="12">
      <t>トキ</t>
    </rPh>
    <rPh sb="18" eb="20">
      <t>キサイ</t>
    </rPh>
    <rPh sb="21" eb="24">
      <t>ヒカゼイ</t>
    </rPh>
    <rPh sb="25" eb="27">
      <t>クウラン</t>
    </rPh>
    <phoneticPr fontId="2"/>
  </si>
  <si>
    <t>トクシン
記入欄</t>
    <rPh sb="5" eb="8">
      <t>キニュウラン</t>
    </rPh>
    <phoneticPr fontId="2"/>
  </si>
  <si>
    <t>＝＝</t>
    <phoneticPr fontId="2"/>
  </si>
  <si>
    <t>※これより上部への書き込みを禁止します</t>
    <rPh sb="5" eb="7">
      <t>ジョウブ</t>
    </rPh>
    <phoneticPr fontId="2"/>
  </si>
  <si>
    <t>御中</t>
    <rPh sb="0" eb="2">
      <t>オンチュウ</t>
    </rPh>
    <phoneticPr fontId="2"/>
  </si>
  <si>
    <t>工事番号</t>
  </si>
  <si>
    <t>：</t>
  </si>
  <si>
    <t>（工事完了日</t>
    <rPh sb="1" eb="6">
      <t>コウジカンリョウビ</t>
    </rPh>
    <phoneticPr fontId="2"/>
  </si>
  <si>
    <t>）</t>
    <phoneticPr fontId="2"/>
  </si>
  <si>
    <t>実行予算</t>
    <rPh sb="0" eb="4">
      <t>ジッコウヨサン</t>
    </rPh>
    <phoneticPr fontId="2"/>
  </si>
  <si>
    <t>見積書</t>
    <rPh sb="0" eb="3">
      <t>ミツモリショ</t>
    </rPh>
    <phoneticPr fontId="2"/>
  </si>
  <si>
    <t>提出済</t>
    <rPh sb="0" eb="3">
      <t>テイシュツズ</t>
    </rPh>
    <phoneticPr fontId="2"/>
  </si>
  <si>
    <t>（</t>
    <phoneticPr fontId="2"/>
  </si>
  <si>
    <t>）</t>
    <phoneticPr fontId="2"/>
  </si>
  <si>
    <t>承認済</t>
    <rPh sb="0" eb="3">
      <t>ショウニンズ</t>
    </rPh>
    <phoneticPr fontId="2"/>
  </si>
  <si>
    <t>引き合い№（　　　　　　　　　）</t>
    <rPh sb="0" eb="1">
      <t>ヒ</t>
    </rPh>
    <rPh sb="2" eb="3">
      <t>ア</t>
    </rPh>
    <phoneticPr fontId="2"/>
  </si>
  <si>
    <t>見積書　提出（　　　　　　　　　）</t>
    <rPh sb="0" eb="3">
      <t>ミツモリショ</t>
    </rPh>
    <rPh sb="4" eb="6">
      <t>テイシュツ</t>
    </rPh>
    <phoneticPr fontId="2"/>
  </si>
  <si>
    <t>実行予算　承認（　　　　　　　　　）</t>
    <rPh sb="0" eb="2">
      <t>ジッコウ</t>
    </rPh>
    <rPh sb="2" eb="4">
      <t>ヨサン</t>
    </rPh>
    <rPh sb="5" eb="7">
      <t>ショウニン</t>
    </rPh>
    <phoneticPr fontId="2"/>
  </si>
  <si>
    <t>（種別CD：　　　　　　　　　）</t>
    <rPh sb="1" eb="3">
      <t>シュベツ</t>
    </rPh>
    <phoneticPr fontId="2"/>
  </si>
  <si>
    <t>殿</t>
    <rPh sb="0" eb="1">
      <t>ドノ</t>
    </rPh>
    <phoneticPr fontId="2"/>
  </si>
  <si>
    <t xml:space="preserve">    年  　　月　　  日</t>
    <rPh sb="4" eb="5">
      <t>ネン</t>
    </rPh>
    <rPh sb="9" eb="10">
      <t>ゲツ</t>
    </rPh>
    <rPh sb="14" eb="15">
      <t>ニチ</t>
    </rPh>
    <phoneticPr fontId="2"/>
  </si>
  <si>
    <r>
      <t xml:space="preserve">請求書
到着日
</t>
    </r>
    <r>
      <rPr>
        <sz val="6"/>
        <color theme="0" tint="-0.249977111117893"/>
        <rFont val="ＭＳ Ｐゴシック"/>
        <family val="3"/>
        <charset val="128"/>
        <scheme val="minor"/>
      </rPr>
      <t>原本→担当者
ｺﾋﾟｰ→原管</t>
    </r>
    <rPh sb="0" eb="3">
      <t>セイキュウショ</t>
    </rPh>
    <rPh sb="4" eb="7">
      <t>トウチャクビ</t>
    </rPh>
    <rPh sb="8" eb="10">
      <t>ゲンポン</t>
    </rPh>
    <rPh sb="11" eb="14">
      <t>タントウシャ</t>
    </rPh>
    <phoneticPr fontId="2"/>
  </si>
  <si>
    <t>請求額</t>
    <rPh sb="0" eb="2">
      <t>セイキュウ</t>
    </rPh>
    <rPh sb="2" eb="3">
      <t>ガク</t>
    </rPh>
    <phoneticPr fontId="2"/>
  </si>
  <si>
    <r>
      <t xml:space="preserve"> 
　</t>
    </r>
    <r>
      <rPr>
        <b/>
        <sz val="10"/>
        <color rgb="FFFF0000"/>
        <rFont val="ＭＳ Ｐゴシック"/>
        <family val="3"/>
        <charset val="128"/>
        <scheme val="minor"/>
      </rPr>
      <t>１～１５日締　→　２０日必着　　　　　当月末日　支払　です。
１６～ 末日締　→　翌月５日必着　　　翌月１５日　支払　です。</t>
    </r>
    <rPh sb="8" eb="9">
      <t>シ</t>
    </rPh>
    <rPh sb="14" eb="15">
      <t>ニチ</t>
    </rPh>
    <rPh sb="40" eb="41">
      <t>シ</t>
    </rPh>
    <rPh sb="44" eb="45">
      <t>ヨク</t>
    </rPh>
    <rPh sb="45" eb="46">
      <t>ゲツ</t>
    </rPh>
    <rPh sb="47" eb="48">
      <t>ニチ</t>
    </rPh>
    <phoneticPr fontId="2"/>
  </si>
  <si>
    <t>トクシン記入欄</t>
    <rPh sb="4" eb="6">
      <t>キニュウ</t>
    </rPh>
    <rPh sb="6" eb="7">
      <t>ラン</t>
    </rPh>
    <phoneticPr fontId="2"/>
  </si>
  <si>
    <t>========</t>
    <phoneticPr fontId="2"/>
  </si>
  <si>
    <t>立替経費は、請求書様式A-2に記載して下さい。</t>
    <rPh sb="0" eb="4">
      <t>タテカエケイヒ</t>
    </rPh>
    <rPh sb="6" eb="11">
      <t>セイキュウショヨウシキ</t>
    </rPh>
    <rPh sb="15" eb="17">
      <t>キサイ</t>
    </rPh>
    <rPh sb="19" eb="20">
      <t>クダ</t>
    </rPh>
    <phoneticPr fontId="2"/>
  </si>
  <si>
    <t>（請求者控１）</t>
    <rPh sb="1" eb="4">
      <t>セイキュウシャ</t>
    </rPh>
    <rPh sb="4" eb="5">
      <t>ヒカエ</t>
    </rPh>
    <phoneticPr fontId="2"/>
  </si>
  <si>
    <t>（請求者控２）</t>
    <rPh sb="1" eb="4">
      <t>セイキュウシャ</t>
    </rPh>
    <rPh sb="4" eb="5">
      <t>ヒカエ</t>
    </rPh>
    <phoneticPr fontId="2"/>
  </si>
  <si>
    <t>（トクシン控２）</t>
    <rPh sb="5" eb="6">
      <t>ヒカエ</t>
    </rPh>
    <phoneticPr fontId="2"/>
  </si>
  <si>
    <t>（トクシン控１）</t>
    <rPh sb="5" eb="6">
      <t>ヒカエ</t>
    </rPh>
    <phoneticPr fontId="2"/>
  </si>
  <si>
    <t>トクシン控、請求書様式A-2　を提出して下さい。</t>
    <rPh sb="4" eb="5">
      <t>ヒカエ</t>
    </rPh>
    <rPh sb="6" eb="11">
      <t>セイキュウショヨウシキ</t>
    </rPh>
    <phoneticPr fontId="2"/>
  </si>
  <si>
    <t>１～１５日締　→　２０日必着　　　　　当月末日　支払　です。
１６～ 末日締　→　翌月５日必着　　　翌月１５日　支払　です。
上記支払日は、本請求書限定のさせて戴きます。</t>
    <rPh sb="5" eb="6">
      <t>シ</t>
    </rPh>
    <rPh sb="11" eb="12">
      <t>ニチ</t>
    </rPh>
    <rPh sb="37" eb="38">
      <t>シ</t>
    </rPh>
    <rPh sb="41" eb="42">
      <t>ヨク</t>
    </rPh>
    <rPh sb="42" eb="43">
      <t>ゲツ</t>
    </rPh>
    <rPh sb="44" eb="45">
      <t>ニチ</t>
    </rPh>
    <rPh sb="64" eb="69">
      <t>ジョウキシハライビ</t>
    </rPh>
    <rPh sb="71" eb="75">
      <t>ホンセイキュウショ</t>
    </rPh>
    <rPh sb="75" eb="77">
      <t>ゲンテイ</t>
    </rPh>
    <rPh sb="81" eb="82">
      <t>イタダ</t>
    </rPh>
    <phoneticPr fontId="2"/>
  </si>
  <si>
    <t>工事代金請求完了書</t>
    <phoneticPr fontId="26"/>
  </si>
  <si>
    <t>日付</t>
    <rPh sb="0" eb="2">
      <t>ヒヅケ</t>
    </rPh>
    <phoneticPr fontId="26"/>
  </si>
  <si>
    <t>□</t>
    <phoneticPr fontId="26"/>
  </si>
  <si>
    <t>今回請求にてすべて完了しました。以降、請求はありません。</t>
    <rPh sb="0" eb="2">
      <t>コンカイ</t>
    </rPh>
    <rPh sb="2" eb="4">
      <t>セイキュウ</t>
    </rPh>
    <rPh sb="9" eb="11">
      <t>カンリョウ</t>
    </rPh>
    <rPh sb="16" eb="18">
      <t>イコウ</t>
    </rPh>
    <rPh sb="19" eb="21">
      <t>セイキュウ</t>
    </rPh>
    <phoneticPr fontId="26"/>
  </si>
  <si>
    <t>未請求があります。下記の【未請求工事】欄に記入願います。</t>
    <rPh sb="0" eb="3">
      <t>ミセイキュウ</t>
    </rPh>
    <rPh sb="9" eb="11">
      <t>カキ</t>
    </rPh>
    <rPh sb="13" eb="16">
      <t>ミセイキュウ</t>
    </rPh>
    <rPh sb="16" eb="18">
      <t>コウジ</t>
    </rPh>
    <rPh sb="19" eb="20">
      <t>ラン</t>
    </rPh>
    <rPh sb="21" eb="23">
      <t>キニュウ</t>
    </rPh>
    <rPh sb="23" eb="24">
      <t>ネガ</t>
    </rPh>
    <phoneticPr fontId="26"/>
  </si>
  <si>
    <t>↑に☑をお願いします</t>
    <rPh sb="5" eb="6">
      <t>ネガ</t>
    </rPh>
    <phoneticPr fontId="26"/>
  </si>
  <si>
    <t>【未請求工事】</t>
    <rPh sb="1" eb="4">
      <t>ミセイキュウ</t>
    </rPh>
    <rPh sb="4" eb="6">
      <t>コウジ</t>
    </rPh>
    <phoneticPr fontId="26"/>
  </si>
  <si>
    <t>↓○を付けてください</t>
    <rPh sb="3" eb="4">
      <t>ツ</t>
    </rPh>
    <phoneticPr fontId="26"/>
  </si>
  <si>
    <t>件名</t>
    <rPh sb="0" eb="2">
      <t>ケンメイ</t>
    </rPh>
    <phoneticPr fontId="26"/>
  </si>
  <si>
    <t>概算金額</t>
    <rPh sb="0" eb="2">
      <t>ガイサン</t>
    </rPh>
    <rPh sb="2" eb="4">
      <t>キンガク</t>
    </rPh>
    <phoneticPr fontId="26"/>
  </si>
  <si>
    <t>当社へ見積送付</t>
    <rPh sb="0" eb="2">
      <t>トウシャ</t>
    </rPh>
    <rPh sb="3" eb="7">
      <t>ミツモリソウフ</t>
    </rPh>
    <phoneticPr fontId="26"/>
  </si>
  <si>
    <t>工事完了日</t>
    <rPh sb="0" eb="4">
      <t>コウジカンリョウ</t>
    </rPh>
    <rPh sb="4" eb="5">
      <t>ビ</t>
    </rPh>
    <phoneticPr fontId="26"/>
  </si>
  <si>
    <t>済み ・ 未送付</t>
    <rPh sb="0" eb="1">
      <t>ス</t>
    </rPh>
    <rPh sb="5" eb="8">
      <t>ミソウフ</t>
    </rPh>
    <phoneticPr fontId="26"/>
  </si>
  <si>
    <t>済み ・ 未送付</t>
    <phoneticPr fontId="26"/>
  </si>
  <si>
    <t>済み ・ 未送付</t>
    <phoneticPr fontId="26"/>
  </si>
  <si>
    <t>-</t>
    <phoneticPr fontId="26"/>
  </si>
  <si>
    <t>：</t>
    <phoneticPr fontId="26"/>
  </si>
  <si>
    <t>㊞</t>
    <phoneticPr fontId="26"/>
  </si>
  <si>
    <t>※</t>
    <phoneticPr fontId="26"/>
  </si>
  <si>
    <t>「工事代金請求完了書」を最終請求書に必ず添付して提出して下さい。</t>
  </si>
  <si>
    <t>メール、ホームページの見積書･請求書フォームへから請求書を送信した場合、紙での</t>
    <rPh sb="11" eb="14">
      <t>ミツモリショ</t>
    </rPh>
    <rPh sb="15" eb="18">
      <t>セイキュウショ</t>
    </rPh>
    <rPh sb="25" eb="28">
      <t>セイキュウショ</t>
    </rPh>
    <rPh sb="29" eb="31">
      <t>ソウシン</t>
    </rPh>
    <rPh sb="33" eb="35">
      <t>バアイ</t>
    </rPh>
    <phoneticPr fontId="2"/>
  </si>
  <si>
    <t>請求書の発送は不要です。</t>
    <rPh sb="4" eb="6">
      <t>ハッソウ</t>
    </rPh>
    <phoneticPr fontId="2"/>
  </si>
  <si>
    <t>※WEBブラウザはｃｈｒｏｍｅを推奨します。</t>
    <rPh sb="16" eb="18">
      <t>スイショウ</t>
    </rPh>
    <phoneticPr fontId="2"/>
  </si>
  <si>
    <t>消費税％ の欄：非課税の時は空欄にしてください。</t>
    <rPh sb="0" eb="3">
      <t>ショウヒゼイ</t>
    </rPh>
    <rPh sb="6" eb="7">
      <t>ラン</t>
    </rPh>
    <rPh sb="8" eb="11">
      <t>ヒカゼイ</t>
    </rPh>
    <rPh sb="12" eb="13">
      <t>トキ</t>
    </rPh>
    <rPh sb="14" eb="16">
      <t>クウラン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</si>
</sst>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¥&quot;#,##0;&quot;¥&quot;\-#,##0"/>
    <numFmt numFmtId="6" formatCode="&quot;¥&quot;#,##0;[Red]&quot;¥&quot;\-#,##0"/>
    <numFmt numFmtId="176" formatCode="#,##0\ &quot;円&quot;"/>
    <numFmt numFmtId="177" formatCode="0_ "/>
    <numFmt numFmtId="178" formatCode="#,##0_ "/>
    <numFmt numFmtId="179" formatCode="#,##0;&quot;▲ &quot;#,##0"/>
    <numFmt numFmtId="180" formatCode="yyyy&quot;年&quot;m&quot;月&quot;d&quot;日&quot;;@"/>
    <numFmt numFmtId="181" formatCode="General&quot;月までの未入金一覧&quot;"/>
    <numFmt numFmtId="182" formatCode="yyyy/m/d\(aaa\)"/>
    <numFmt numFmtId="183" formatCode="m/d;@"/>
    <numFmt numFmtId="184" formatCode="#,##0\ &quot;円&quot;;[Red]\-#,##0\ &quot;円&quot;"/>
    <numFmt numFmtId="185" formatCode="#,##0_);[Red]\(#,##0\)"/>
    <numFmt numFmtId="186" formatCode="yyyy&quot;年&quot;m&quot;月&quot;d&quot;日&quot;\(aaa\)"/>
  </numFmts>
  <fonts count="1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HG創英角ｺﾞｼｯｸUB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i/>
      <sz val="20"/>
      <color theme="1"/>
      <name val="HG創英角ｺﾞｼｯｸUB"/>
      <family val="3"/>
      <charset val="128"/>
    </font>
    <font>
      <b/>
      <sz val="16"/>
      <color theme="1"/>
      <name val="HG創英角ｺﾞｼｯｸUB"/>
      <family val="3"/>
      <charset val="128"/>
    </font>
    <font>
      <b/>
      <sz val="2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color theme="0" tint="-0.249977111117893"/>
      <name val="ＭＳ Ｐゴシック"/>
      <family val="2"/>
      <charset val="128"/>
      <scheme val="minor"/>
    </font>
    <font>
      <sz val="9"/>
      <color theme="0" tint="-0.249977111117893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sz val="14"/>
      <color rgb="FF000000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1"/>
      <color rgb="FFFFFF00"/>
      <name val="ＭＳ Ｐゴシック"/>
      <family val="3"/>
      <charset val="128"/>
      <scheme val="minor"/>
    </font>
    <font>
      <sz val="6"/>
      <color rgb="FFFFFF00"/>
      <name val="ＭＳ Ｐゴシック"/>
      <family val="3"/>
      <charset val="128"/>
      <scheme val="minor"/>
    </font>
    <font>
      <b/>
      <sz val="18"/>
      <color theme="1"/>
      <name val="HG創英角ｺﾞｼｯｸUB"/>
      <family val="3"/>
      <charset val="128"/>
    </font>
    <font>
      <b/>
      <sz val="10"/>
      <color rgb="FF0000FF"/>
      <name val="ＭＳ Ｐゴシック"/>
      <family val="3"/>
      <charset val="128"/>
      <scheme val="minor"/>
    </font>
    <font>
      <b/>
      <sz val="9"/>
      <color rgb="FF0000FF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9"/>
      <color rgb="FFFF9933"/>
      <name val="ＭＳ Ｐゴシック"/>
      <family val="3"/>
      <charset val="128"/>
      <scheme val="minor"/>
    </font>
    <font>
      <b/>
      <sz val="10"/>
      <color theme="1"/>
      <name val="ＭＳ Ｐゴシック"/>
      <family val="2"/>
      <charset val="128"/>
      <scheme val="minor"/>
    </font>
    <font>
      <sz val="10"/>
      <color theme="0" tint="-0.249977111117893"/>
      <name val="ＭＳ Ｐゴシック"/>
      <family val="2"/>
      <charset val="128"/>
      <scheme val="minor"/>
    </font>
    <font>
      <sz val="10"/>
      <color theme="0" tint="-0.249977111117893"/>
      <name val="ＭＳ Ｐゴシック"/>
      <family val="3"/>
      <charset val="128"/>
      <scheme val="minor"/>
    </font>
    <font>
      <sz val="6"/>
      <color theme="0" tint="-0.249977111117893"/>
      <name val="ＭＳ Ｐゴシック"/>
      <family val="3"/>
      <charset val="128"/>
      <scheme val="minor"/>
    </font>
    <font>
      <sz val="8"/>
      <color theme="0" tint="-0.249977111117893"/>
      <name val="ＭＳ Ｐゴシック"/>
      <family val="3"/>
      <charset val="128"/>
      <scheme val="minor"/>
    </font>
    <font>
      <b/>
      <sz val="8"/>
      <color theme="0" tint="-0.249977111117893"/>
      <name val="ＭＳ Ｐゴシック"/>
      <family val="3"/>
      <charset val="128"/>
      <scheme val="minor"/>
    </font>
    <font>
      <b/>
      <sz val="10"/>
      <color rgb="FFFF9933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11"/>
      <name val="HGSｺﾞｼｯｸE"/>
      <family val="3"/>
      <charset val="128"/>
    </font>
    <font>
      <sz val="14"/>
      <name val="HG丸ｺﾞｼｯｸM-PRO"/>
      <family val="3"/>
      <charset val="128"/>
    </font>
    <font>
      <sz val="14"/>
      <name val="HGSｺﾞｼｯｸE"/>
      <family val="3"/>
      <charset val="128"/>
    </font>
    <font>
      <b/>
      <sz val="1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color indexed="55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u/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b/>
      <sz val="36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6"/>
      <color theme="0" tint="-0.34998626667073579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22"/>
      <name val="HG丸ｺﾞｼｯｸM-PRO"/>
      <family val="3"/>
      <charset val="128"/>
    </font>
    <font>
      <b/>
      <sz val="16"/>
      <color rgb="FF0000FF"/>
      <name val="HG丸ｺﾞｼｯｸM-PRO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name val="Meiryo UI"/>
      <family val="3"/>
      <charset val="128"/>
    </font>
    <font>
      <sz val="22"/>
      <color theme="1"/>
      <name val="Meiryo UI"/>
      <family val="3"/>
      <charset val="128"/>
    </font>
    <font>
      <sz val="18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2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tted">
        <color indexed="55"/>
      </bottom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 style="dotted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22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22"/>
      </right>
      <top style="hair">
        <color indexed="64"/>
      </top>
      <bottom style="hair">
        <color indexed="64"/>
      </bottom>
      <diagonal/>
    </border>
    <border>
      <left style="double">
        <color indexed="22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22"/>
      </right>
      <top style="hair">
        <color indexed="64"/>
      </top>
      <bottom style="thin">
        <color indexed="64"/>
      </bottom>
      <diagonal/>
    </border>
    <border>
      <left style="double">
        <color indexed="22"/>
      </left>
      <right/>
      <top style="hair">
        <color indexed="64"/>
      </top>
      <bottom style="thin">
        <color indexed="64"/>
      </bottom>
      <diagonal/>
    </border>
    <border>
      <left style="double">
        <color indexed="22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22"/>
      </left>
      <right style="double">
        <color indexed="22"/>
      </right>
      <top style="thin">
        <color indexed="64"/>
      </top>
      <bottom style="hair">
        <color indexed="64"/>
      </bottom>
      <diagonal/>
    </border>
    <border>
      <left style="double">
        <color indexed="22"/>
      </left>
      <right style="double">
        <color indexed="22"/>
      </right>
      <top style="hair">
        <color indexed="64"/>
      </top>
      <bottom style="hair">
        <color indexed="64"/>
      </bottom>
      <diagonal/>
    </border>
    <border>
      <left style="double">
        <color indexed="22"/>
      </left>
      <right style="double">
        <color indexed="22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 style="double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FF0000"/>
      </left>
      <right/>
      <top style="double">
        <color rgb="FFFF0000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double">
        <color rgb="FFFF0000"/>
      </top>
      <bottom style="thin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/>
      <diagonal/>
    </border>
    <border>
      <left style="thin">
        <color rgb="FFFF0000"/>
      </left>
      <right style="thin">
        <color rgb="FFFF0000"/>
      </right>
      <top style="double">
        <color rgb="FFFF0000"/>
      </top>
      <bottom/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double">
        <color rgb="FFFF0000"/>
      </right>
      <top style="thin">
        <color rgb="FFFF0000"/>
      </top>
      <bottom/>
      <diagonal/>
    </border>
    <border>
      <left style="double">
        <color rgb="FFFF0000"/>
      </left>
      <right/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/>
    <xf numFmtId="3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</cellStyleXfs>
  <cellXfs count="2143">
    <xf numFmtId="0" fontId="0" fillId="0" borderId="0" xfId="0">
      <alignment vertical="center"/>
    </xf>
    <xf numFmtId="0" fontId="0" fillId="0" borderId="0" xfId="0" applyFill="1">
      <alignment vertical="center"/>
    </xf>
    <xf numFmtId="0" fontId="7" fillId="0" borderId="0" xfId="0" applyFont="1" applyAlignment="1">
      <alignment vertical="top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vertical="center"/>
    </xf>
    <xf numFmtId="49" fontId="0" fillId="0" borderId="0" xfId="0" applyNumberFormat="1" applyFill="1" applyAlignment="1">
      <alignment horizontal="center" vertical="center" shrinkToFit="1"/>
    </xf>
    <xf numFmtId="0" fontId="15" fillId="0" borderId="0" xfId="0" applyFont="1">
      <alignment vertical="center"/>
    </xf>
    <xf numFmtId="0" fontId="0" fillId="0" borderId="0" xfId="0" applyBorder="1">
      <alignment vertical="center"/>
    </xf>
    <xf numFmtId="0" fontId="9" fillId="0" borderId="0" xfId="0" applyFont="1" applyAlignment="1">
      <alignment vertical="center"/>
    </xf>
    <xf numFmtId="9" fontId="27" fillId="0" borderId="57" xfId="4" applyFont="1" applyBorder="1" applyAlignment="1">
      <alignment horizontal="center" vertical="center"/>
    </xf>
    <xf numFmtId="179" fontId="20" fillId="0" borderId="78" xfId="3" applyNumberFormat="1" applyFont="1" applyBorder="1" applyProtection="1">
      <protection locked="0"/>
    </xf>
    <xf numFmtId="9" fontId="20" fillId="0" borderId="0" xfId="4" applyFont="1" applyAlignment="1">
      <alignment horizontal="left" indent="1"/>
    </xf>
    <xf numFmtId="9" fontId="20" fillId="0" borderId="0" xfId="4" applyNumberFormat="1" applyFont="1" applyBorder="1" applyAlignment="1" applyProtection="1">
      <alignment horizontal="left"/>
      <protection locked="0"/>
    </xf>
    <xf numFmtId="9" fontId="20" fillId="0" borderId="0" xfId="4" applyFont="1" applyAlignment="1">
      <alignment horizontal="left"/>
    </xf>
    <xf numFmtId="9" fontId="20" fillId="0" borderId="0" xfId="4" applyNumberFormat="1" applyFont="1" applyBorder="1" applyAlignment="1" applyProtection="1">
      <alignment horizontal="center"/>
      <protection locked="0"/>
    </xf>
    <xf numFmtId="6" fontId="20" fillId="0" borderId="0" xfId="4" applyNumberFormat="1" applyFont="1" applyBorder="1" applyAlignment="1" applyProtection="1">
      <alignment horizontal="right"/>
      <protection locked="0"/>
    </xf>
    <xf numFmtId="6" fontId="20" fillId="0" borderId="31" xfId="4" applyNumberFormat="1" applyFont="1" applyBorder="1" applyAlignment="1" applyProtection="1">
      <alignment horizontal="right"/>
      <protection locked="0"/>
    </xf>
    <xf numFmtId="38" fontId="20" fillId="0" borderId="78" xfId="3" applyFont="1" applyBorder="1" applyProtection="1">
      <protection locked="0"/>
    </xf>
    <xf numFmtId="38" fontId="20" fillId="0" borderId="84" xfId="3" applyFont="1" applyBorder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49" fontId="24" fillId="0" borderId="58" xfId="0" applyNumberFormat="1" applyFont="1" applyBorder="1" applyAlignment="1">
      <alignment horizontal="center" vertical="center"/>
    </xf>
    <xf numFmtId="31" fontId="25" fillId="0" borderId="59" xfId="0" applyNumberFormat="1" applyFont="1" applyFill="1" applyBorder="1" applyAlignment="1" applyProtection="1">
      <alignment horizontal="center" shrinkToFit="1"/>
      <protection locked="0"/>
    </xf>
    <xf numFmtId="177" fontId="20" fillId="0" borderId="60" xfId="0" applyNumberFormat="1" applyFont="1" applyBorder="1" applyAlignment="1">
      <alignment horizontal="center"/>
    </xf>
    <xf numFmtId="0" fontId="20" fillId="0" borderId="0" xfId="0" applyFont="1" applyBorder="1" applyAlignment="1"/>
    <xf numFmtId="177" fontId="20" fillId="0" borderId="0" xfId="0" applyNumberFormat="1" applyFont="1" applyBorder="1" applyAlignment="1"/>
    <xf numFmtId="0" fontId="27" fillId="0" borderId="0" xfId="0" applyFont="1" applyBorder="1" applyAlignment="1"/>
    <xf numFmtId="0" fontId="25" fillId="0" borderId="0" xfId="0" applyFont="1" applyBorder="1" applyAlignment="1"/>
    <xf numFmtId="0" fontId="20" fillId="0" borderId="0" xfId="0" applyFont="1" applyBorder="1" applyAlignment="1" applyProtection="1">
      <protection locked="0"/>
    </xf>
    <xf numFmtId="5" fontId="28" fillId="0" borderId="63" xfId="0" applyNumberFormat="1" applyFont="1" applyBorder="1" applyAlignment="1">
      <alignment horizontal="center" vertical="center"/>
    </xf>
    <xf numFmtId="5" fontId="24" fillId="0" borderId="66" xfId="0" applyNumberFormat="1" applyFont="1" applyBorder="1" applyAlignment="1">
      <alignment horizontal="center" vertical="center"/>
    </xf>
    <xf numFmtId="0" fontId="24" fillId="0" borderId="0" xfId="0" applyFont="1" applyAlignment="1"/>
    <xf numFmtId="0" fontId="27" fillId="0" borderId="0" xfId="0" applyFont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0" fillId="0" borderId="73" xfId="0" applyFont="1" applyBorder="1" applyAlignment="1" applyProtection="1">
      <alignment shrinkToFit="1"/>
      <protection locked="0"/>
    </xf>
    <xf numFmtId="178" fontId="20" fillId="0" borderId="78" xfId="0" applyNumberFormat="1" applyFont="1" applyBorder="1" applyAlignment="1" applyProtection="1">
      <alignment horizontal="right"/>
      <protection locked="0"/>
    </xf>
    <xf numFmtId="178" fontId="20" fillId="0" borderId="78" xfId="0" applyNumberFormat="1" applyFont="1" applyBorder="1" applyAlignment="1" applyProtection="1">
      <protection locked="0"/>
    </xf>
    <xf numFmtId="0" fontId="20" fillId="0" borderId="79" xfId="0" applyFont="1" applyBorder="1" applyAlignment="1">
      <alignment shrinkToFit="1"/>
    </xf>
    <xf numFmtId="178" fontId="20" fillId="0" borderId="84" xfId="0" applyNumberFormat="1" applyFont="1" applyBorder="1" applyAlignment="1"/>
    <xf numFmtId="0" fontId="27" fillId="0" borderId="25" xfId="0" applyFont="1" applyBorder="1" applyAlignment="1">
      <alignment vertical="top"/>
    </xf>
    <xf numFmtId="0" fontId="20" fillId="0" borderId="0" xfId="0" applyFont="1" applyBorder="1" applyAlignment="1" applyProtection="1">
      <alignment horizontal="left" indent="1"/>
      <protection locked="0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78" fontId="20" fillId="0" borderId="0" xfId="0" applyNumberFormat="1" applyFont="1" applyBorder="1" applyAlignment="1" applyProtection="1">
      <protection locked="0"/>
    </xf>
    <xf numFmtId="0" fontId="20" fillId="0" borderId="25" xfId="0" applyFont="1" applyBorder="1" applyAlignment="1" applyProtection="1">
      <protection locked="0"/>
    </xf>
    <xf numFmtId="49" fontId="20" fillId="0" borderId="0" xfId="0" applyNumberFormat="1" applyFont="1" applyFill="1" applyBorder="1" applyAlignment="1" applyProtection="1">
      <alignment horizontal="right"/>
      <protection locked="0"/>
    </xf>
    <xf numFmtId="49" fontId="20" fillId="0" borderId="0" xfId="0" applyNumberFormat="1" applyFont="1" applyBorder="1" applyAlignment="1" applyProtection="1">
      <alignment horizontal="center"/>
      <protection locked="0"/>
    </xf>
    <xf numFmtId="178" fontId="20" fillId="0" borderId="18" xfId="0" applyNumberFormat="1" applyFont="1" applyBorder="1" applyAlignment="1" applyProtection="1">
      <protection locked="0"/>
    </xf>
    <xf numFmtId="0" fontId="29" fillId="0" borderId="25" xfId="0" applyFont="1" applyBorder="1" applyAlignment="1" applyProtection="1">
      <protection locked="0"/>
    </xf>
    <xf numFmtId="0" fontId="20" fillId="0" borderId="0" xfId="0" applyFont="1" applyFill="1" applyBorder="1" applyAlignment="1" applyProtection="1">
      <protection locked="0"/>
    </xf>
    <xf numFmtId="0" fontId="20" fillId="0" borderId="30" xfId="0" applyFont="1" applyBorder="1" applyAlignment="1" applyProtection="1">
      <protection locked="0"/>
    </xf>
    <xf numFmtId="0" fontId="20" fillId="0" borderId="31" xfId="0" applyFont="1" applyBorder="1" applyAlignment="1" applyProtection="1">
      <alignment horizontal="left" wrapText="1" indent="1"/>
      <protection locked="0"/>
    </xf>
    <xf numFmtId="178" fontId="20" fillId="0" borderId="31" xfId="0" applyNumberFormat="1" applyFont="1" applyBorder="1" applyAlignment="1" applyProtection="1">
      <protection locked="0"/>
    </xf>
    <xf numFmtId="49" fontId="20" fillId="0" borderId="31" xfId="0" applyNumberFormat="1" applyFont="1" applyBorder="1" applyAlignment="1" applyProtection="1">
      <alignment horizontal="center"/>
      <protection locked="0"/>
    </xf>
    <xf numFmtId="178" fontId="20" fillId="0" borderId="32" xfId="0" applyNumberFormat="1" applyFont="1" applyBorder="1" applyAlignment="1" applyProtection="1">
      <protection locked="0"/>
    </xf>
    <xf numFmtId="0" fontId="20" fillId="0" borderId="0" xfId="0" applyFont="1" applyAlignment="1">
      <alignment horizontal="left" indent="1"/>
    </xf>
    <xf numFmtId="0" fontId="27" fillId="0" borderId="85" xfId="0" applyFont="1" applyBorder="1" applyAlignment="1">
      <alignment horizontal="center" vertical="center"/>
    </xf>
    <xf numFmtId="178" fontId="20" fillId="0" borderId="86" xfId="0" applyNumberFormat="1" applyFont="1" applyBorder="1" applyAlignment="1" applyProtection="1">
      <protection locked="0"/>
    </xf>
    <xf numFmtId="49" fontId="20" fillId="0" borderId="86" xfId="0" applyNumberFormat="1" applyFont="1" applyBorder="1" applyAlignment="1" applyProtection="1">
      <alignment horizontal="center"/>
      <protection locked="0"/>
    </xf>
    <xf numFmtId="0" fontId="20" fillId="0" borderId="73" xfId="0" applyFont="1" applyBorder="1" applyAlignment="1" applyProtection="1">
      <protection locked="0"/>
    </xf>
    <xf numFmtId="0" fontId="20" fillId="0" borderId="79" xfId="0" applyFont="1" applyBorder="1" applyAlignment="1"/>
    <xf numFmtId="178" fontId="20" fillId="0" borderId="87" xfId="0" applyNumberFormat="1" applyFont="1" applyBorder="1" applyAlignment="1"/>
    <xf numFmtId="49" fontId="20" fillId="0" borderId="87" xfId="0" applyNumberFormat="1" applyFont="1" applyBorder="1" applyAlignment="1">
      <alignment horizontal="center"/>
    </xf>
    <xf numFmtId="5" fontId="25" fillId="0" borderId="65" xfId="0" applyNumberFormat="1" applyFont="1" applyBorder="1" applyAlignment="1">
      <alignment vertical="center"/>
    </xf>
    <xf numFmtId="0" fontId="0" fillId="0" borderId="0" xfId="0" applyAlignment="1"/>
    <xf numFmtId="0" fontId="27" fillId="0" borderId="85" xfId="0" applyFont="1" applyBorder="1" applyAlignment="1">
      <alignment horizontal="center" vertical="center" wrapText="1"/>
    </xf>
    <xf numFmtId="178" fontId="20" fillId="0" borderId="86" xfId="0" applyNumberFormat="1" applyFont="1" applyBorder="1" applyAlignment="1" applyProtection="1">
      <alignment horizontal="right"/>
      <protection locked="0"/>
    </xf>
    <xf numFmtId="0" fontId="30" fillId="0" borderId="0" xfId="0" applyFont="1" applyAlignment="1"/>
    <xf numFmtId="0" fontId="20" fillId="0" borderId="0" xfId="0" applyFont="1" applyAlignment="1">
      <alignment horizontal="right" vertical="top" wrapText="1" indent="1"/>
    </xf>
    <xf numFmtId="5" fontId="25" fillId="0" borderId="13" xfId="0" applyNumberFormat="1" applyFont="1" applyBorder="1" applyAlignment="1">
      <alignment vertical="center"/>
    </xf>
    <xf numFmtId="9" fontId="25" fillId="0" borderId="64" xfId="0" applyNumberFormat="1" applyFont="1" applyBorder="1" applyAlignment="1">
      <alignment vertical="center"/>
    </xf>
    <xf numFmtId="9" fontId="25" fillId="0" borderId="88" xfId="0" applyNumberFormat="1" applyFont="1" applyBorder="1" applyAlignment="1">
      <alignment vertical="center"/>
    </xf>
    <xf numFmtId="5" fontId="25" fillId="0" borderId="0" xfId="0" applyNumberFormat="1" applyFont="1" applyBorder="1" applyAlignment="1">
      <alignment vertical="center"/>
    </xf>
    <xf numFmtId="38" fontId="25" fillId="0" borderId="0" xfId="3" applyFont="1" applyBorder="1" applyAlignment="1">
      <alignment vertical="center"/>
    </xf>
    <xf numFmtId="9" fontId="27" fillId="0" borderId="0" xfId="4" applyFont="1" applyBorder="1" applyAlignment="1">
      <alignment horizontal="center" vertical="center"/>
    </xf>
    <xf numFmtId="9" fontId="25" fillId="0" borderId="0" xfId="0" applyNumberFormat="1" applyFont="1" applyBorder="1" applyAlignment="1">
      <alignment horizontal="left" vertical="center" indent="1"/>
    </xf>
    <xf numFmtId="9" fontId="24" fillId="0" borderId="57" xfId="4" applyFont="1" applyBorder="1" applyAlignment="1">
      <alignment horizontal="center" vertical="center"/>
    </xf>
    <xf numFmtId="180" fontId="20" fillId="0" borderId="86" xfId="0" applyNumberFormat="1" applyFont="1" applyBorder="1" applyAlignment="1" applyProtection="1">
      <alignment horizontal="center"/>
      <protection locked="0"/>
    </xf>
    <xf numFmtId="180" fontId="20" fillId="0" borderId="87" xfId="0" applyNumberFormat="1" applyFont="1" applyBorder="1" applyAlignment="1">
      <alignment horizontal="center"/>
    </xf>
    <xf numFmtId="0" fontId="0" fillId="0" borderId="62" xfId="0" applyBorder="1">
      <alignment vertical="center"/>
    </xf>
    <xf numFmtId="0" fontId="5" fillId="0" borderId="0" xfId="0" applyFont="1" applyAlignment="1">
      <alignment vertical="center"/>
    </xf>
    <xf numFmtId="0" fontId="19" fillId="0" borderId="0" xfId="5"/>
    <xf numFmtId="0" fontId="19" fillId="0" borderId="0" xfId="5" applyAlignment="1"/>
    <xf numFmtId="0" fontId="19" fillId="0" borderId="0" xfId="5" applyAlignment="1">
      <alignment horizontal="right"/>
    </xf>
    <xf numFmtId="31" fontId="35" fillId="0" borderId="0" xfId="5" applyNumberFormat="1" applyFont="1" applyAlignment="1">
      <alignment horizontal="right"/>
    </xf>
    <xf numFmtId="58" fontId="35" fillId="0" borderId="0" xfId="5" applyNumberFormat="1" applyFont="1" applyAlignment="1">
      <alignment horizontal="center"/>
    </xf>
    <xf numFmtId="31" fontId="36" fillId="0" borderId="0" xfId="5" applyNumberFormat="1" applyFont="1" applyAlignment="1">
      <alignment horizontal="right"/>
    </xf>
    <xf numFmtId="0" fontId="34" fillId="0" borderId="0" xfId="5" applyFont="1" applyBorder="1" applyAlignment="1">
      <alignment horizontal="center"/>
    </xf>
    <xf numFmtId="0" fontId="19" fillId="0" borderId="0" xfId="5" applyBorder="1" applyAlignment="1">
      <alignment horizontal="center"/>
    </xf>
    <xf numFmtId="0" fontId="36" fillId="0" borderId="0" xfId="5" applyFont="1"/>
    <xf numFmtId="0" fontId="19" fillId="0" borderId="0" xfId="5" applyFont="1" applyBorder="1" applyAlignment="1">
      <alignment horizontal="left"/>
    </xf>
    <xf numFmtId="0" fontId="36" fillId="0" borderId="0" xfId="5" applyFont="1" applyAlignment="1">
      <alignment horizontal="left"/>
    </xf>
    <xf numFmtId="0" fontId="19" fillId="0" borderId="0" xfId="5" applyAlignment="1">
      <alignment horizontal="center"/>
    </xf>
    <xf numFmtId="0" fontId="34" fillId="0" borderId="100" xfId="5" applyFont="1" applyBorder="1" applyAlignment="1">
      <alignment horizontal="center" vertical="center"/>
    </xf>
    <xf numFmtId="0" fontId="34" fillId="0" borderId="93" xfId="5" applyFont="1" applyBorder="1" applyAlignment="1">
      <alignment horizontal="center" vertical="center"/>
    </xf>
    <xf numFmtId="0" fontId="19" fillId="0" borderId="17" xfId="5" applyBorder="1" applyAlignment="1">
      <alignment horizontal="center" vertical="center"/>
    </xf>
    <xf numFmtId="38" fontId="37" fillId="0" borderId="17" xfId="3" applyFont="1" applyFill="1" applyBorder="1" applyAlignment="1">
      <alignment horizontal="right"/>
    </xf>
    <xf numFmtId="38" fontId="0" fillId="0" borderId="17" xfId="3" applyFont="1" applyBorder="1" applyAlignment="1">
      <alignment horizontal="right"/>
    </xf>
    <xf numFmtId="38" fontId="0" fillId="0" borderId="0" xfId="3" applyFont="1" applyBorder="1" applyAlignment="1">
      <alignment horizontal="right"/>
    </xf>
    <xf numFmtId="14" fontId="38" fillId="0" borderId="4" xfId="5" applyNumberFormat="1" applyFont="1" applyBorder="1" applyAlignment="1">
      <alignment horizontal="center" vertical="center"/>
    </xf>
    <xf numFmtId="0" fontId="38" fillId="0" borderId="5" xfId="5" applyFont="1" applyBorder="1" applyAlignment="1">
      <alignment horizontal="center" vertical="center"/>
    </xf>
    <xf numFmtId="0" fontId="38" fillId="0" borderId="5" xfId="5" applyFont="1" applyBorder="1" applyAlignment="1">
      <alignment vertical="center"/>
    </xf>
    <xf numFmtId="0" fontId="38" fillId="0" borderId="26" xfId="5" applyFont="1" applyBorder="1" applyAlignment="1">
      <alignment vertical="center"/>
    </xf>
    <xf numFmtId="0" fontId="19" fillId="0" borderId="17" xfId="5" applyBorder="1"/>
    <xf numFmtId="14" fontId="38" fillId="0" borderId="1" xfId="5" applyNumberFormat="1" applyFont="1" applyFill="1" applyBorder="1" applyAlignment="1">
      <alignment horizontal="center" vertical="center"/>
    </xf>
    <xf numFmtId="49" fontId="38" fillId="0" borderId="2" xfId="5" applyNumberFormat="1" applyFont="1" applyFill="1" applyBorder="1" applyAlignment="1">
      <alignment horizontal="center" vertical="center"/>
    </xf>
    <xf numFmtId="0" fontId="38" fillId="0" borderId="2" xfId="5" applyFont="1" applyFill="1" applyBorder="1" applyAlignment="1">
      <alignment vertical="center"/>
    </xf>
    <xf numFmtId="0" fontId="38" fillId="0" borderId="21" xfId="5" applyFont="1" applyFill="1" applyBorder="1" applyAlignment="1">
      <alignment vertical="center"/>
    </xf>
    <xf numFmtId="14" fontId="38" fillId="0" borderId="4" xfId="5" applyNumberFormat="1" applyFont="1" applyFill="1" applyBorder="1" applyAlignment="1">
      <alignment horizontal="center" vertical="center"/>
    </xf>
    <xf numFmtId="49" fontId="38" fillId="0" borderId="5" xfId="5" applyNumberFormat="1" applyFont="1" applyFill="1" applyBorder="1" applyAlignment="1">
      <alignment horizontal="center" vertical="center"/>
    </xf>
    <xf numFmtId="0" fontId="38" fillId="0" borderId="5" xfId="5" applyFont="1" applyFill="1" applyBorder="1" applyAlignment="1">
      <alignment vertical="center"/>
    </xf>
    <xf numFmtId="0" fontId="38" fillId="0" borderId="26" xfId="5" applyFont="1" applyFill="1" applyBorder="1" applyAlignment="1">
      <alignment vertical="center"/>
    </xf>
    <xf numFmtId="38" fontId="39" fillId="0" borderId="0" xfId="3" applyFont="1" applyBorder="1" applyAlignment="1">
      <alignment horizontal="right"/>
    </xf>
    <xf numFmtId="0" fontId="35" fillId="0" borderId="0" xfId="5" applyFont="1" applyBorder="1" applyAlignment="1">
      <alignment horizontal="center" vertical="center"/>
    </xf>
    <xf numFmtId="0" fontId="35" fillId="0" borderId="0" xfId="5" applyFont="1" applyBorder="1" applyAlignment="1">
      <alignment vertical="center"/>
    </xf>
    <xf numFmtId="38" fontId="35" fillId="0" borderId="0" xfId="5" applyNumberFormat="1" applyFont="1" applyBorder="1" applyAlignment="1">
      <alignment vertical="center"/>
    </xf>
    <xf numFmtId="0" fontId="19" fillId="0" borderId="0" xfId="5" applyBorder="1"/>
    <xf numFmtId="38" fontId="19" fillId="0" borderId="0" xfId="5" applyNumberFormat="1"/>
    <xf numFmtId="0" fontId="43" fillId="0" borderId="0" xfId="5" applyFont="1" applyAlignment="1"/>
    <xf numFmtId="0" fontId="43" fillId="0" borderId="0" xfId="5" applyFont="1"/>
    <xf numFmtId="181" fontId="42" fillId="0" borderId="0" xfId="5" applyNumberFormat="1" applyFont="1" applyBorder="1" applyAlignment="1">
      <alignment horizontal="center" vertical="center"/>
    </xf>
    <xf numFmtId="0" fontId="41" fillId="0" borderId="0" xfId="5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40" fillId="0" borderId="0" xfId="0" applyFont="1" applyAlignment="1">
      <alignment horizontal="left" vertical="center" readingOrder="1"/>
    </xf>
    <xf numFmtId="0" fontId="38" fillId="0" borderId="0" xfId="5" applyFont="1" applyAlignment="1">
      <alignment vertical="center"/>
    </xf>
    <xf numFmtId="0" fontId="40" fillId="0" borderId="0" xfId="0" applyFont="1">
      <alignment vertical="center"/>
    </xf>
    <xf numFmtId="0" fontId="19" fillId="0" borderId="0" xfId="5" applyBorder="1" applyAlignment="1"/>
    <xf numFmtId="14" fontId="38" fillId="0" borderId="42" xfId="5" applyNumberFormat="1" applyFont="1" applyBorder="1" applyAlignment="1">
      <alignment horizontal="center" vertical="center"/>
    </xf>
    <xf numFmtId="0" fontId="38" fillId="0" borderId="40" xfId="5" applyFont="1" applyBorder="1" applyAlignment="1">
      <alignment horizontal="center" vertical="center"/>
    </xf>
    <xf numFmtId="0" fontId="38" fillId="0" borderId="40" xfId="5" applyFont="1" applyBorder="1" applyAlignment="1">
      <alignment vertical="center"/>
    </xf>
    <xf numFmtId="0" fontId="38" fillId="0" borderId="41" xfId="5" applyFont="1" applyBorder="1" applyAlignment="1">
      <alignment vertical="center"/>
    </xf>
    <xf numFmtId="0" fontId="34" fillId="0" borderId="0" xfId="5" applyFont="1" applyBorder="1" applyAlignment="1">
      <alignment horizontal="center" vertical="center"/>
    </xf>
    <xf numFmtId="38" fontId="34" fillId="0" borderId="0" xfId="5" applyNumberFormat="1" applyFont="1" applyBorder="1" applyAlignment="1">
      <alignment vertical="center"/>
    </xf>
    <xf numFmtId="38" fontId="38" fillId="0" borderId="0" xfId="3" applyFont="1" applyBorder="1" applyAlignment="1">
      <alignment horizontal="right" vertical="center"/>
    </xf>
    <xf numFmtId="38" fontId="34" fillId="0" borderId="0" xfId="3" applyFont="1" applyBorder="1" applyAlignment="1">
      <alignment horizontal="right" vertical="center"/>
    </xf>
    <xf numFmtId="38" fontId="38" fillId="0" borderId="0" xfId="3" applyFont="1" applyFill="1" applyBorder="1" applyAlignment="1">
      <alignment horizontal="right" vertical="center"/>
    </xf>
    <xf numFmtId="0" fontId="35" fillId="0" borderId="0" xfId="5" applyFont="1" applyBorder="1" applyAlignment="1">
      <alignment horizontal="center" vertical="center" wrapText="1"/>
    </xf>
    <xf numFmtId="14" fontId="38" fillId="0" borderId="10" xfId="5" applyNumberFormat="1" applyFont="1" applyBorder="1" applyAlignment="1">
      <alignment horizontal="center" vertical="center"/>
    </xf>
    <xf numFmtId="0" fontId="38" fillId="0" borderId="11" xfId="5" applyFont="1" applyBorder="1" applyAlignment="1">
      <alignment horizontal="center" vertical="center"/>
    </xf>
    <xf numFmtId="0" fontId="38" fillId="0" borderId="11" xfId="5" applyFont="1" applyBorder="1" applyAlignment="1">
      <alignment vertical="center"/>
    </xf>
    <xf numFmtId="0" fontId="38" fillId="0" borderId="46" xfId="5" applyFont="1" applyBorder="1" applyAlignment="1">
      <alignment vertical="center"/>
    </xf>
    <xf numFmtId="0" fontId="35" fillId="0" borderId="101" xfId="5" applyFont="1" applyBorder="1" applyAlignment="1">
      <alignment horizontal="center" vertical="center" wrapText="1"/>
    </xf>
    <xf numFmtId="38" fontId="34" fillId="0" borderId="104" xfId="5" applyNumberFormat="1" applyFont="1" applyBorder="1" applyAlignment="1">
      <alignment vertical="center"/>
    </xf>
    <xf numFmtId="38" fontId="38" fillId="0" borderId="105" xfId="3" applyFont="1" applyBorder="1" applyAlignment="1">
      <alignment horizontal="right" vertical="center"/>
    </xf>
    <xf numFmtId="38" fontId="38" fillId="0" borderId="103" xfId="3" applyFont="1" applyBorder="1" applyAlignment="1">
      <alignment horizontal="right" vertical="center"/>
    </xf>
    <xf numFmtId="38" fontId="38" fillId="0" borderId="106" xfId="3" applyFont="1" applyBorder="1" applyAlignment="1">
      <alignment horizontal="right" vertical="center"/>
    </xf>
    <xf numFmtId="38" fontId="38" fillId="0" borderId="102" xfId="3" applyFont="1" applyBorder="1" applyAlignment="1">
      <alignment horizontal="right" vertical="center"/>
    </xf>
    <xf numFmtId="38" fontId="38" fillId="0" borderId="107" xfId="3" applyFont="1" applyBorder="1" applyAlignment="1">
      <alignment horizontal="right" vertical="center"/>
    </xf>
    <xf numFmtId="38" fontId="38" fillId="0" borderId="102" xfId="3" applyFont="1" applyFill="1" applyBorder="1" applyAlignment="1">
      <alignment horizontal="right" vertical="center"/>
    </xf>
    <xf numFmtId="38" fontId="38" fillId="0" borderId="103" xfId="3" applyFont="1" applyFill="1" applyBorder="1" applyAlignment="1">
      <alignment horizontal="right" vertical="center"/>
    </xf>
    <xf numFmtId="38" fontId="38" fillId="0" borderId="104" xfId="3" applyFont="1" applyBorder="1" applyAlignment="1">
      <alignment horizontal="right" vertical="center"/>
    </xf>
    <xf numFmtId="38" fontId="34" fillId="0" borderId="101" xfId="3" applyFont="1" applyBorder="1" applyAlignment="1">
      <alignment horizontal="right" vertical="center"/>
    </xf>
    <xf numFmtId="0" fontId="38" fillId="0" borderId="1" xfId="5" applyFont="1" applyBorder="1" applyAlignment="1">
      <alignment horizontal="center" vertical="center"/>
    </xf>
    <xf numFmtId="0" fontId="38" fillId="0" borderId="2" xfId="5" applyFont="1" applyBorder="1" applyAlignment="1">
      <alignment vertical="center"/>
    </xf>
    <xf numFmtId="0" fontId="38" fillId="0" borderId="2" xfId="5" applyFont="1" applyBorder="1" applyAlignment="1">
      <alignment horizontal="center" vertical="center"/>
    </xf>
    <xf numFmtId="0" fontId="38" fillId="0" borderId="21" xfId="5" applyFont="1" applyBorder="1" applyAlignment="1">
      <alignment horizontal="center" vertical="center"/>
    </xf>
    <xf numFmtId="38" fontId="38" fillId="0" borderId="102" xfId="5" applyNumberFormat="1" applyFont="1" applyBorder="1" applyAlignment="1">
      <alignment vertical="center"/>
    </xf>
    <xf numFmtId="0" fontId="38" fillId="0" borderId="4" xfId="5" applyFont="1" applyBorder="1" applyAlignment="1">
      <alignment horizontal="center" vertical="center"/>
    </xf>
    <xf numFmtId="0" fontId="38" fillId="0" borderId="26" xfId="5" applyFont="1" applyBorder="1" applyAlignment="1">
      <alignment horizontal="center" vertical="center"/>
    </xf>
    <xf numFmtId="38" fontId="38" fillId="0" borderId="103" xfId="5" applyNumberFormat="1" applyFont="1" applyBorder="1" applyAlignment="1">
      <alignment vertical="center"/>
    </xf>
    <xf numFmtId="0" fontId="38" fillId="0" borderId="7" xfId="5" applyFont="1" applyBorder="1" applyAlignment="1">
      <alignment horizontal="center" vertical="center"/>
    </xf>
    <xf numFmtId="0" fontId="38" fillId="0" borderId="8" xfId="5" applyFont="1" applyBorder="1" applyAlignment="1">
      <alignment vertical="center"/>
    </xf>
    <xf numFmtId="0" fontId="38" fillId="0" borderId="8" xfId="5" applyFont="1" applyBorder="1" applyAlignment="1">
      <alignment horizontal="center" vertical="center"/>
    </xf>
    <xf numFmtId="0" fontId="38" fillId="0" borderId="22" xfId="5" applyFont="1" applyBorder="1" applyAlignment="1">
      <alignment horizontal="center" vertical="center"/>
    </xf>
    <xf numFmtId="38" fontId="38" fillId="0" borderId="107" xfId="5" applyNumberFormat="1" applyFont="1" applyBorder="1" applyAlignment="1">
      <alignment vertical="center"/>
    </xf>
    <xf numFmtId="38" fontId="38" fillId="0" borderId="106" xfId="3" applyFont="1" applyFill="1" applyBorder="1" applyAlignment="1">
      <alignment horizontal="right" vertical="center"/>
    </xf>
    <xf numFmtId="0" fontId="38" fillId="0" borderId="118" xfId="5" applyFont="1" applyBorder="1" applyAlignment="1">
      <alignment horizontal="center" vertical="center"/>
    </xf>
    <xf numFmtId="0" fontId="38" fillId="0" borderId="119" xfId="5" applyFont="1" applyBorder="1" applyAlignment="1">
      <alignment vertical="center"/>
    </xf>
    <xf numFmtId="0" fontId="38" fillId="0" borderId="119" xfId="5" applyFont="1" applyBorder="1" applyAlignment="1">
      <alignment horizontal="center" vertical="center"/>
    </xf>
    <xf numFmtId="0" fontId="38" fillId="0" borderId="30" xfId="5" applyFont="1" applyBorder="1" applyAlignment="1">
      <alignment horizontal="center" vertical="center"/>
    </xf>
    <xf numFmtId="38" fontId="38" fillId="0" borderId="120" xfId="5" applyNumberFormat="1" applyFont="1" applyBorder="1" applyAlignment="1">
      <alignment vertical="center"/>
    </xf>
    <xf numFmtId="38" fontId="38" fillId="0" borderId="108" xfId="5" applyNumberFormat="1" applyFont="1" applyBorder="1" applyAlignment="1">
      <alignment vertical="center"/>
    </xf>
    <xf numFmtId="38" fontId="34" fillId="4" borderId="108" xfId="3" applyFont="1" applyFill="1" applyBorder="1" applyAlignment="1">
      <alignment horizontal="right" vertical="center"/>
    </xf>
    <xf numFmtId="38" fontId="34" fillId="2" borderId="101" xfId="3" applyFont="1" applyFill="1" applyBorder="1" applyAlignment="1">
      <alignment horizontal="right" vertical="center"/>
    </xf>
    <xf numFmtId="0" fontId="0" fillId="3" borderId="0" xfId="0" applyFill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/>
    </xf>
    <xf numFmtId="38" fontId="4" fillId="0" borderId="0" xfId="1" applyFont="1" applyFill="1" applyBorder="1" applyAlignment="1">
      <alignment vertical="center"/>
    </xf>
    <xf numFmtId="182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vertical="center" shrinkToFit="1"/>
      <protection locked="0"/>
    </xf>
    <xf numFmtId="0" fontId="0" fillId="0" borderId="0" xfId="0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vertical="top" wrapText="1"/>
    </xf>
    <xf numFmtId="0" fontId="6" fillId="0" borderId="0" xfId="0" applyFont="1" applyAlignment="1"/>
    <xf numFmtId="0" fontId="6" fillId="3" borderId="0" xfId="0" applyFont="1" applyFill="1" applyAlignment="1"/>
    <xf numFmtId="0" fontId="7" fillId="0" borderId="0" xfId="0" applyFont="1" applyAlignment="1"/>
    <xf numFmtId="0" fontId="4" fillId="3" borderId="0" xfId="0" applyFont="1" applyFill="1">
      <alignment vertical="center"/>
    </xf>
    <xf numFmtId="0" fontId="57" fillId="0" borderId="0" xfId="0" applyFont="1" applyFill="1" applyBorder="1" applyAlignment="1">
      <alignment vertical="center" wrapText="1"/>
    </xf>
    <xf numFmtId="0" fontId="0" fillId="0" borderId="17" xfId="0" applyBorder="1">
      <alignment vertical="center"/>
    </xf>
    <xf numFmtId="0" fontId="47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16" fillId="3" borderId="31" xfId="0" applyFont="1" applyFill="1" applyBorder="1" applyAlignment="1">
      <alignment vertical="center"/>
    </xf>
    <xf numFmtId="0" fontId="0" fillId="3" borderId="0" xfId="0" applyFill="1" applyProtection="1">
      <alignment vertical="center"/>
    </xf>
    <xf numFmtId="0" fontId="0" fillId="0" borderId="0" xfId="0" applyProtection="1">
      <alignment vertical="center"/>
    </xf>
    <xf numFmtId="0" fontId="65" fillId="3" borderId="0" xfId="0" applyFont="1" applyFill="1" applyAlignment="1" applyProtection="1">
      <alignment vertical="center"/>
    </xf>
    <xf numFmtId="182" fontId="0" fillId="3" borderId="0" xfId="0" applyNumberFormat="1" applyFill="1" applyBorder="1" applyAlignment="1" applyProtection="1">
      <alignment vertical="center"/>
    </xf>
    <xf numFmtId="0" fontId="65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vertical="center" shrinkToFit="1"/>
    </xf>
    <xf numFmtId="0" fontId="65" fillId="3" borderId="0" xfId="0" applyFont="1" applyFill="1" applyBorder="1" applyAlignment="1" applyProtection="1">
      <alignment horizontal="center" vertical="center"/>
    </xf>
    <xf numFmtId="0" fontId="45" fillId="3" borderId="0" xfId="0" applyFont="1" applyFill="1" applyBorder="1" applyAlignment="1" applyProtection="1"/>
    <xf numFmtId="0" fontId="0" fillId="3" borderId="0" xfId="0" applyFill="1" applyBorder="1" applyProtection="1">
      <alignment vertical="center"/>
    </xf>
    <xf numFmtId="0" fontId="6" fillId="3" borderId="0" xfId="0" applyFont="1" applyFill="1" applyBorder="1" applyAlignment="1" applyProtection="1">
      <alignment vertical="center" shrinkToFit="1"/>
    </xf>
    <xf numFmtId="0" fontId="3" fillId="3" borderId="0" xfId="0" applyFont="1" applyFill="1" applyBorder="1" applyAlignment="1" applyProtection="1">
      <alignment vertical="center" shrinkToFit="1"/>
    </xf>
    <xf numFmtId="49" fontId="66" fillId="3" borderId="0" xfId="0" applyNumberFormat="1" applyFont="1" applyFill="1" applyAlignment="1" applyProtection="1">
      <alignment horizontal="center" vertical="center" shrinkToFit="1"/>
    </xf>
    <xf numFmtId="0" fontId="53" fillId="3" borderId="0" xfId="0" applyFont="1" applyFill="1" applyProtection="1">
      <alignment vertical="center"/>
    </xf>
    <xf numFmtId="0" fontId="65" fillId="3" borderId="0" xfId="0" applyFont="1" applyFill="1" applyBorder="1" applyAlignment="1" applyProtection="1">
      <alignment vertical="center"/>
    </xf>
    <xf numFmtId="49" fontId="66" fillId="3" borderId="0" xfId="0" applyNumberFormat="1" applyFont="1" applyFill="1" applyBorder="1" applyAlignment="1" applyProtection="1">
      <alignment vertical="center" shrinkToFit="1"/>
    </xf>
    <xf numFmtId="49" fontId="66" fillId="3" borderId="0" xfId="0" applyNumberFormat="1" applyFont="1" applyFill="1" applyBorder="1" applyAlignment="1" applyProtection="1">
      <alignment horizontal="center" vertical="center" shrinkToFit="1"/>
    </xf>
    <xf numFmtId="0" fontId="53" fillId="3" borderId="0" xfId="0" applyFont="1" applyFill="1" applyBorder="1" applyProtection="1">
      <alignment vertical="center"/>
    </xf>
    <xf numFmtId="0" fontId="65" fillId="0" borderId="0" xfId="0" applyFont="1" applyAlignment="1" applyProtection="1">
      <alignment vertical="center"/>
    </xf>
    <xf numFmtId="0" fontId="65" fillId="3" borderId="0" xfId="0" applyFont="1" applyFill="1" applyAlignment="1" applyProtection="1">
      <alignment vertical="top"/>
    </xf>
    <xf numFmtId="0" fontId="0" fillId="3" borderId="0" xfId="0" applyFill="1" applyAlignment="1" applyProtection="1">
      <alignment vertical="center" shrinkToFit="1"/>
    </xf>
    <xf numFmtId="0" fontId="0" fillId="3" borderId="0" xfId="0" applyFill="1" applyBorder="1" applyAlignment="1" applyProtection="1">
      <alignment vertical="center" shrinkToFit="1"/>
    </xf>
    <xf numFmtId="0" fontId="50" fillId="3" borderId="0" xfId="0" applyNumberFormat="1" applyFont="1" applyFill="1" applyBorder="1" applyAlignment="1" applyProtection="1">
      <alignment vertical="top" wrapText="1" shrinkToFit="1"/>
    </xf>
    <xf numFmtId="0" fontId="0" fillId="3" borderId="109" xfId="0" applyFill="1" applyBorder="1" applyProtection="1">
      <alignment vertical="center"/>
    </xf>
    <xf numFmtId="0" fontId="4" fillId="3" borderId="0" xfId="0" applyFont="1" applyFill="1" applyProtection="1">
      <alignment vertical="center"/>
    </xf>
    <xf numFmtId="0" fontId="4" fillId="3" borderId="0" xfId="0" applyFont="1" applyFill="1" applyBorder="1" applyProtection="1">
      <alignment vertical="center"/>
    </xf>
    <xf numFmtId="0" fontId="4" fillId="0" borderId="0" xfId="0" applyFont="1" applyProtection="1">
      <alignment vertical="center"/>
    </xf>
    <xf numFmtId="49" fontId="0" fillId="0" borderId="0" xfId="0" applyNumberFormat="1" applyProtection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14" fontId="0" fillId="0" borderId="0" xfId="0" applyNumberFormat="1">
      <alignment vertical="center"/>
    </xf>
    <xf numFmtId="38" fontId="4" fillId="0" borderId="0" xfId="1" applyFont="1">
      <alignment vertical="center"/>
    </xf>
    <xf numFmtId="0" fontId="0" fillId="0" borderId="26" xfId="0" applyFill="1" applyBorder="1" applyProtection="1">
      <alignment vertical="center"/>
      <protection locked="0"/>
    </xf>
    <xf numFmtId="38" fontId="0" fillId="0" borderId="5" xfId="1" applyFont="1" applyFill="1" applyBorder="1" applyProtection="1">
      <alignment vertical="center"/>
      <protection locked="0"/>
    </xf>
    <xf numFmtId="38" fontId="0" fillId="0" borderId="26" xfId="1" applyFont="1" applyFill="1" applyBorder="1" applyProtection="1">
      <alignment vertical="center"/>
      <protection locked="0"/>
    </xf>
    <xf numFmtId="14" fontId="46" fillId="0" borderId="0" xfId="0" applyNumberFormat="1" applyFont="1">
      <alignment vertical="center"/>
    </xf>
    <xf numFmtId="0" fontId="46" fillId="0" borderId="0" xfId="0" applyFont="1">
      <alignment vertical="center"/>
    </xf>
    <xf numFmtId="0" fontId="46" fillId="0" borderId="0" xfId="0" applyFont="1" applyAlignment="1">
      <alignment horizontal="center" vertical="center"/>
    </xf>
    <xf numFmtId="38" fontId="46" fillId="0" borderId="0" xfId="1" applyFont="1">
      <alignment vertical="center"/>
    </xf>
    <xf numFmtId="38" fontId="78" fillId="0" borderId="0" xfId="1" applyFont="1">
      <alignment vertical="center"/>
    </xf>
    <xf numFmtId="0" fontId="0" fillId="0" borderId="27" xfId="0" applyFill="1" applyBorder="1" applyAlignment="1" applyProtection="1">
      <alignment horizontal="center" vertical="center"/>
      <protection locked="0"/>
    </xf>
    <xf numFmtId="14" fontId="63" fillId="0" borderId="0" xfId="0" applyNumberFormat="1" applyFont="1" applyFill="1">
      <alignment vertical="center"/>
    </xf>
    <xf numFmtId="0" fontId="0" fillId="0" borderId="0" xfId="0" applyFill="1" applyAlignment="1">
      <alignment horizontal="center" vertical="center"/>
    </xf>
    <xf numFmtId="0" fontId="54" fillId="0" borderId="0" xfId="0" applyFont="1" applyFill="1" applyAlignment="1">
      <alignment horizontal="right" vertical="center"/>
    </xf>
    <xf numFmtId="38" fontId="54" fillId="0" borderId="0" xfId="1" applyFont="1" applyFill="1">
      <alignment vertical="center"/>
    </xf>
    <xf numFmtId="14" fontId="0" fillId="0" borderId="0" xfId="0" applyNumberFormat="1" applyFill="1">
      <alignment vertical="center"/>
    </xf>
    <xf numFmtId="38" fontId="0" fillId="0" borderId="0" xfId="1" applyFont="1" applyFill="1">
      <alignment vertical="center"/>
    </xf>
    <xf numFmtId="38" fontId="4" fillId="0" borderId="0" xfId="1" applyFont="1" applyFill="1">
      <alignment vertical="center"/>
    </xf>
    <xf numFmtId="38" fontId="4" fillId="0" borderId="62" xfId="1" applyFont="1" applyFill="1" applyBorder="1" applyAlignment="1">
      <alignment vertical="center"/>
    </xf>
    <xf numFmtId="14" fontId="4" fillId="0" borderId="62" xfId="0" applyNumberFormat="1" applyFont="1" applyFill="1" applyBorder="1" applyAlignment="1">
      <alignment horizontal="left" vertical="center"/>
    </xf>
    <xf numFmtId="38" fontId="4" fillId="0" borderId="62" xfId="1" applyFont="1" applyFill="1" applyBorder="1" applyAlignment="1">
      <alignment horizontal="right" vertical="center" indent="1"/>
    </xf>
    <xf numFmtId="0" fontId="63" fillId="0" borderId="62" xfId="0" applyNumberFormat="1" applyFont="1" applyFill="1" applyBorder="1" applyAlignment="1" applyProtection="1">
      <alignment horizontal="right" vertical="center"/>
      <protection locked="0"/>
    </xf>
    <xf numFmtId="14" fontId="63" fillId="0" borderId="62" xfId="0" applyNumberFormat="1" applyFont="1" applyFill="1" applyBorder="1" applyAlignment="1">
      <alignment horizontal="left" vertical="center"/>
    </xf>
    <xf numFmtId="38" fontId="45" fillId="3" borderId="15" xfId="1" applyFont="1" applyFill="1" applyBorder="1" applyAlignment="1">
      <alignment horizontal="distributed" vertical="center"/>
    </xf>
    <xf numFmtId="38" fontId="45" fillId="3" borderId="90" xfId="1" applyFont="1" applyFill="1" applyBorder="1" applyAlignment="1">
      <alignment horizontal="distributed" vertical="center"/>
    </xf>
    <xf numFmtId="14" fontId="4" fillId="3" borderId="10" xfId="0" applyNumberFormat="1" applyFont="1" applyFill="1" applyBorder="1" applyAlignment="1">
      <alignment horizontal="center" vertical="center"/>
    </xf>
    <xf numFmtId="38" fontId="4" fillId="3" borderId="11" xfId="1" applyFont="1" applyFill="1" applyBorder="1" applyAlignment="1">
      <alignment horizontal="center" vertical="center"/>
    </xf>
    <xf numFmtId="38" fontId="4" fillId="3" borderId="46" xfId="1" applyFont="1" applyFill="1" applyBorder="1" applyAlignment="1">
      <alignment horizontal="center" vertical="center"/>
    </xf>
    <xf numFmtId="38" fontId="4" fillId="3" borderId="101" xfId="1" applyFont="1" applyFill="1" applyBorder="1" applyAlignment="1">
      <alignment horizontal="center" vertical="center"/>
    </xf>
    <xf numFmtId="38" fontId="4" fillId="3" borderId="102" xfId="1" applyFont="1" applyFill="1" applyBorder="1">
      <alignment vertical="center"/>
    </xf>
    <xf numFmtId="38" fontId="4" fillId="3" borderId="103" xfId="1" applyFont="1" applyFill="1" applyBorder="1">
      <alignment vertical="center"/>
    </xf>
    <xf numFmtId="38" fontId="4" fillId="3" borderId="106" xfId="1" applyFont="1" applyFill="1" applyBorder="1">
      <alignment vertical="center"/>
    </xf>
    <xf numFmtId="38" fontId="4" fillId="3" borderId="100" xfId="1" applyFont="1" applyFill="1" applyBorder="1">
      <alignment vertical="center"/>
    </xf>
    <xf numFmtId="38" fontId="4" fillId="3" borderId="93" xfId="1" applyFont="1" applyFill="1" applyBorder="1">
      <alignment vertical="center"/>
    </xf>
    <xf numFmtId="38" fontId="4" fillId="3" borderId="101" xfId="1" applyFont="1" applyFill="1" applyBorder="1">
      <alignment vertical="center"/>
    </xf>
    <xf numFmtId="38" fontId="4" fillId="3" borderId="100" xfId="1" applyFont="1" applyFill="1" applyBorder="1" applyProtection="1">
      <alignment vertical="center"/>
    </xf>
    <xf numFmtId="38" fontId="4" fillId="3" borderId="93" xfId="1" applyFont="1" applyFill="1" applyBorder="1" applyProtection="1">
      <alignment vertical="center"/>
    </xf>
    <xf numFmtId="38" fontId="4" fillId="3" borderId="101" xfId="1" applyFont="1" applyFill="1" applyBorder="1" applyProtection="1">
      <alignment vertical="center"/>
    </xf>
    <xf numFmtId="0" fontId="0" fillId="3" borderId="29" xfId="0" applyFill="1" applyBorder="1" applyAlignment="1">
      <alignment horizontal="center" vertical="center"/>
    </xf>
    <xf numFmtId="0" fontId="79" fillId="0" borderId="0" xfId="6" applyFont="1" applyFill="1" applyProtection="1">
      <alignment vertical="center"/>
    </xf>
    <xf numFmtId="0" fontId="79" fillId="0" borderId="0" xfId="6" applyFont="1" applyFill="1" applyBorder="1" applyProtection="1">
      <alignment vertical="center"/>
    </xf>
    <xf numFmtId="0" fontId="81" fillId="0" borderId="0" xfId="6" applyFont="1" applyFill="1" applyBorder="1" applyProtection="1">
      <alignment vertical="center"/>
    </xf>
    <xf numFmtId="0" fontId="81" fillId="0" borderId="0" xfId="6" applyFont="1" applyFill="1" applyBorder="1" applyAlignment="1" applyProtection="1">
      <alignment vertical="center"/>
    </xf>
    <xf numFmtId="0" fontId="7" fillId="0" borderId="0" xfId="6" applyFont="1" applyFill="1" applyProtection="1">
      <alignment vertical="center"/>
    </xf>
    <xf numFmtId="0" fontId="79" fillId="0" borderId="0" xfId="6" applyFont="1" applyFill="1" applyBorder="1" applyAlignment="1" applyProtection="1">
      <alignment vertical="center"/>
    </xf>
    <xf numFmtId="0" fontId="79" fillId="0" borderId="0" xfId="6" applyFont="1" applyFill="1" applyAlignment="1" applyProtection="1">
      <alignment vertical="center" shrinkToFit="1"/>
    </xf>
    <xf numFmtId="0" fontId="79" fillId="0" borderId="31" xfId="6" applyFont="1" applyFill="1" applyBorder="1" applyProtection="1">
      <alignment vertical="center"/>
    </xf>
    <xf numFmtId="0" fontId="82" fillId="0" borderId="0" xfId="6" applyFont="1" applyFill="1" applyAlignment="1" applyProtection="1">
      <alignment vertical="center"/>
    </xf>
    <xf numFmtId="0" fontId="7" fillId="0" borderId="0" xfId="6" applyNumberFormat="1" applyFont="1" applyFill="1" applyProtection="1">
      <alignment vertical="center"/>
    </xf>
    <xf numFmtId="0" fontId="7" fillId="0" borderId="0" xfId="6" applyNumberFormat="1" applyFont="1" applyFill="1" applyBorder="1" applyProtection="1">
      <alignment vertical="center"/>
    </xf>
    <xf numFmtId="0" fontId="7" fillId="0" borderId="0" xfId="6" applyNumberFormat="1" applyFont="1" applyFill="1" applyBorder="1" applyAlignment="1" applyProtection="1">
      <alignment vertical="center"/>
    </xf>
    <xf numFmtId="0" fontId="82" fillId="0" borderId="0" xfId="6" applyNumberFormat="1" applyFont="1" applyFill="1" applyAlignment="1" applyProtection="1">
      <alignment vertical="center"/>
    </xf>
    <xf numFmtId="49" fontId="82" fillId="0" borderId="0" xfId="6" applyNumberFormat="1" applyFont="1" applyFill="1" applyAlignment="1" applyProtection="1">
      <alignment vertical="center"/>
    </xf>
    <xf numFmtId="0" fontId="7" fillId="0" borderId="0" xfId="6" applyFont="1" applyFill="1" applyBorder="1" applyAlignment="1" applyProtection="1">
      <alignment vertical="center"/>
    </xf>
    <xf numFmtId="0" fontId="7" fillId="0" borderId="0" xfId="6" applyFont="1" applyFill="1" applyBorder="1" applyProtection="1">
      <alignment vertical="center"/>
    </xf>
    <xf numFmtId="0" fontId="7" fillId="0" borderId="0" xfId="6" applyFont="1" applyFill="1" applyBorder="1" applyAlignment="1" applyProtection="1">
      <alignment vertical="center" textRotation="255"/>
    </xf>
    <xf numFmtId="0" fontId="7" fillId="0" borderId="25" xfId="6" applyFont="1" applyFill="1" applyBorder="1" applyProtection="1">
      <alignment vertical="center"/>
    </xf>
    <xf numFmtId="0" fontId="7" fillId="0" borderId="18" xfId="6" applyFont="1" applyFill="1" applyBorder="1" applyProtection="1">
      <alignment vertical="center"/>
    </xf>
    <xf numFmtId="0" fontId="7" fillId="0" borderId="0" xfId="6" applyFont="1" applyFill="1" applyBorder="1" applyAlignment="1" applyProtection="1">
      <alignment vertical="center" wrapText="1"/>
    </xf>
    <xf numFmtId="0" fontId="86" fillId="0" borderId="0" xfId="6" applyNumberFormat="1" applyFont="1" applyFill="1" applyBorder="1" applyAlignment="1" applyProtection="1">
      <alignment vertical="center"/>
    </xf>
    <xf numFmtId="0" fontId="86" fillId="0" borderId="0" xfId="6" applyNumberFormat="1" applyFont="1" applyFill="1" applyBorder="1" applyAlignment="1" applyProtection="1">
      <alignment horizontal="center" vertical="center"/>
    </xf>
    <xf numFmtId="0" fontId="88" fillId="0" borderId="0" xfId="6" applyFont="1" applyFill="1" applyProtection="1">
      <alignment vertical="center"/>
    </xf>
    <xf numFmtId="0" fontId="79" fillId="0" borderId="41" xfId="6" applyFont="1" applyFill="1" applyBorder="1" applyProtection="1">
      <alignment vertical="center"/>
    </xf>
    <xf numFmtId="0" fontId="79" fillId="0" borderId="49" xfId="6" applyFont="1" applyFill="1" applyBorder="1" applyProtection="1">
      <alignment vertical="center"/>
    </xf>
    <xf numFmtId="0" fontId="79" fillId="0" borderId="43" xfId="6" applyFont="1" applyFill="1" applyBorder="1" applyProtection="1">
      <alignment vertical="center"/>
    </xf>
    <xf numFmtId="0" fontId="7" fillId="0" borderId="0" xfId="6" applyNumberFormat="1" applyFont="1" applyFill="1" applyBorder="1" applyAlignment="1" applyProtection="1">
      <alignment vertical="top"/>
    </xf>
    <xf numFmtId="0" fontId="7" fillId="0" borderId="18" xfId="6" applyFont="1" applyFill="1" applyBorder="1" applyAlignment="1" applyProtection="1">
      <alignment vertical="top"/>
    </xf>
    <xf numFmtId="0" fontId="79" fillId="0" borderId="25" xfId="6" applyFont="1" applyFill="1" applyBorder="1" applyProtection="1">
      <alignment vertical="center"/>
    </xf>
    <xf numFmtId="0" fontId="7" fillId="0" borderId="18" xfId="6" applyFont="1" applyFill="1" applyBorder="1" applyAlignment="1" applyProtection="1">
      <alignment vertical="center"/>
    </xf>
    <xf numFmtId="0" fontId="79" fillId="0" borderId="0" xfId="6" applyFont="1" applyFill="1" applyBorder="1" applyAlignment="1" applyProtection="1"/>
    <xf numFmtId="0" fontId="81" fillId="0" borderId="18" xfId="6" applyFont="1" applyFill="1" applyBorder="1" applyProtection="1">
      <alignment vertical="center"/>
    </xf>
    <xf numFmtId="0" fontId="81" fillId="0" borderId="18" xfId="6" applyFont="1" applyFill="1" applyBorder="1" applyAlignment="1" applyProtection="1">
      <alignment vertical="center"/>
    </xf>
    <xf numFmtId="0" fontId="82" fillId="0" borderId="25" xfId="6" applyFont="1" applyFill="1" applyBorder="1" applyProtection="1">
      <alignment vertical="center"/>
    </xf>
    <xf numFmtId="0" fontId="82" fillId="0" borderId="0" xfId="6" applyFont="1" applyFill="1" applyBorder="1" applyProtection="1">
      <alignment vertical="center"/>
    </xf>
    <xf numFmtId="0" fontId="83" fillId="0" borderId="0" xfId="6" applyFont="1" applyFill="1" applyBorder="1" applyProtection="1">
      <alignment vertical="center"/>
    </xf>
    <xf numFmtId="0" fontId="83" fillId="0" borderId="18" xfId="6" applyFont="1" applyFill="1" applyBorder="1" applyProtection="1">
      <alignment vertical="center"/>
    </xf>
    <xf numFmtId="0" fontId="7" fillId="0" borderId="0" xfId="6" applyFont="1" applyFill="1" applyBorder="1" applyAlignment="1" applyProtection="1">
      <alignment horizontal="center" vertical="center"/>
    </xf>
    <xf numFmtId="0" fontId="7" fillId="0" borderId="18" xfId="6" applyFont="1" applyFill="1" applyBorder="1" applyAlignment="1" applyProtection="1">
      <alignment vertical="center" wrapText="1"/>
    </xf>
    <xf numFmtId="0" fontId="79" fillId="0" borderId="0" xfId="6" applyFont="1" applyFill="1" applyBorder="1" applyAlignment="1" applyProtection="1">
      <alignment vertical="center" wrapText="1"/>
    </xf>
    <xf numFmtId="0" fontId="7" fillId="0" borderId="0" xfId="6" applyFont="1" applyFill="1" applyBorder="1" applyAlignment="1" applyProtection="1">
      <alignment vertical="center" shrinkToFit="1"/>
    </xf>
    <xf numFmtId="0" fontId="7" fillId="0" borderId="0" xfId="6" applyNumberFormat="1" applyFont="1" applyFill="1" applyBorder="1" applyAlignment="1" applyProtection="1">
      <alignment vertical="center" shrinkToFit="1"/>
    </xf>
    <xf numFmtId="0" fontId="7" fillId="0" borderId="18" xfId="6" applyNumberFormat="1" applyFont="1" applyFill="1" applyBorder="1" applyAlignment="1" applyProtection="1">
      <alignment vertical="center" shrinkToFit="1"/>
    </xf>
    <xf numFmtId="0" fontId="7" fillId="0" borderId="18" xfId="6" applyFont="1" applyFill="1" applyBorder="1" applyAlignment="1" applyProtection="1">
      <alignment vertical="center" shrinkToFit="1"/>
    </xf>
    <xf numFmtId="0" fontId="7" fillId="0" borderId="0" xfId="6" applyFont="1" applyFill="1" applyBorder="1" applyAlignment="1" applyProtection="1">
      <alignment horizontal="center" vertical="top"/>
    </xf>
    <xf numFmtId="0" fontId="7" fillId="0" borderId="0" xfId="6" applyNumberFormat="1" applyFont="1" applyFill="1" applyBorder="1" applyAlignment="1" applyProtection="1">
      <alignment vertical="center" wrapText="1"/>
    </xf>
    <xf numFmtId="0" fontId="85" fillId="0" borderId="0" xfId="7" applyNumberFormat="1" applyFont="1" applyFill="1" applyBorder="1" applyAlignment="1" applyProtection="1">
      <alignment vertical="center"/>
    </xf>
    <xf numFmtId="0" fontId="85" fillId="0" borderId="0" xfId="6" applyNumberFormat="1" applyFont="1" applyFill="1" applyBorder="1" applyAlignment="1" applyProtection="1">
      <alignment vertical="center"/>
    </xf>
    <xf numFmtId="0" fontId="7" fillId="0" borderId="30" xfId="6" applyFont="1" applyFill="1" applyBorder="1" applyProtection="1">
      <alignment vertical="center"/>
    </xf>
    <xf numFmtId="0" fontId="7" fillId="0" borderId="31" xfId="6" applyFont="1" applyFill="1" applyBorder="1" applyAlignment="1" applyProtection="1">
      <alignment vertical="center"/>
    </xf>
    <xf numFmtId="0" fontId="7" fillId="0" borderId="31" xfId="6" applyFont="1" applyFill="1" applyBorder="1" applyProtection="1">
      <alignment vertical="center"/>
    </xf>
    <xf numFmtId="0" fontId="7" fillId="0" borderId="32" xfId="6" applyFont="1" applyFill="1" applyBorder="1" applyProtection="1">
      <alignment vertical="center"/>
    </xf>
    <xf numFmtId="38" fontId="8" fillId="3" borderId="32" xfId="0" applyNumberFormat="1" applyFont="1" applyFill="1" applyBorder="1" applyAlignment="1" applyProtection="1">
      <alignment vertical="center" shrinkToFit="1"/>
    </xf>
    <xf numFmtId="0" fontId="8" fillId="3" borderId="119" xfId="0" applyFont="1" applyFill="1" applyBorder="1" applyAlignment="1" applyProtection="1">
      <alignment vertical="center" shrinkToFit="1"/>
    </xf>
    <xf numFmtId="0" fontId="8" fillId="3" borderId="28" xfId="0" applyFont="1" applyFill="1" applyBorder="1" applyAlignment="1" applyProtection="1">
      <alignment vertical="center" shrinkToFit="1"/>
    </xf>
    <xf numFmtId="0" fontId="8" fillId="3" borderId="5" xfId="0" applyFont="1" applyFill="1" applyBorder="1" applyAlignment="1" applyProtection="1">
      <alignment vertical="center" shrinkToFit="1"/>
    </xf>
    <xf numFmtId="0" fontId="65" fillId="3" borderId="0" xfId="0" applyFont="1" applyFill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62" xfId="1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9" fillId="0" borderId="0" xfId="0" applyFont="1" applyAlignment="1" applyProtection="1">
      <alignment vertical="center"/>
    </xf>
    <xf numFmtId="182" fontId="0" fillId="0" borderId="0" xfId="0" applyNumberFormat="1" applyFill="1" applyBorder="1" applyAlignment="1" applyProtection="1">
      <alignment horizontal="right" vertical="center"/>
    </xf>
    <xf numFmtId="0" fontId="0" fillId="0" borderId="0" xfId="0" applyFill="1" applyBorder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/>
    </xf>
    <xf numFmtId="49" fontId="0" fillId="0" borderId="0" xfId="0" applyNumberFormat="1" applyFill="1" applyAlignment="1" applyProtection="1">
      <alignment horizontal="center" vertical="center" shrinkToFit="1"/>
    </xf>
    <xf numFmtId="0" fontId="0" fillId="0" borderId="0" xfId="0" applyFill="1" applyAlignment="1" applyProtection="1">
      <alignment vertical="center" shrinkToFit="1"/>
    </xf>
    <xf numFmtId="0" fontId="0" fillId="0" borderId="29" xfId="0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 shrinkToFit="1"/>
    </xf>
    <xf numFmtId="0" fontId="0" fillId="0" borderId="0" xfId="0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center" vertical="center"/>
    </xf>
    <xf numFmtId="0" fontId="0" fillId="0" borderId="62" xfId="0" applyBorder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38" fontId="4" fillId="0" borderId="0" xfId="1" applyFont="1" applyFill="1" applyBorder="1" applyAlignment="1" applyProtection="1">
      <alignment horizontal="right" vertical="center"/>
    </xf>
    <xf numFmtId="38" fontId="4" fillId="0" borderId="0" xfId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top" wrapText="1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top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Alignment="1" applyProtection="1"/>
    <xf numFmtId="0" fontId="96" fillId="0" borderId="156" xfId="1" applyNumberFormat="1" applyFont="1" applyFill="1" applyBorder="1" applyAlignment="1" applyProtection="1">
      <alignment horizontal="center" vertical="center"/>
      <protection locked="0"/>
    </xf>
    <xf numFmtId="0" fontId="96" fillId="0" borderId="155" xfId="1" applyNumberFormat="1" applyFont="1" applyFill="1" applyBorder="1" applyAlignment="1" applyProtection="1">
      <alignment horizontal="center" vertical="center"/>
      <protection locked="0"/>
    </xf>
    <xf numFmtId="0" fontId="54" fillId="0" borderId="21" xfId="0" applyFont="1" applyFill="1" applyBorder="1" applyAlignment="1" applyProtection="1">
      <alignment horizontal="center" vertical="center"/>
      <protection locked="0"/>
    </xf>
    <xf numFmtId="0" fontId="54" fillId="0" borderId="41" xfId="0" applyFont="1" applyFill="1" applyBorder="1" applyAlignment="1" applyProtection="1">
      <alignment horizontal="center" vertical="center"/>
      <protection locked="0"/>
    </xf>
    <xf numFmtId="0" fontId="54" fillId="0" borderId="26" xfId="0" applyFont="1" applyFill="1" applyBorder="1" applyAlignment="1" applyProtection="1">
      <alignment horizontal="center" vertical="center"/>
      <protection locked="0"/>
    </xf>
    <xf numFmtId="0" fontId="54" fillId="0" borderId="29" xfId="0" applyFont="1" applyFill="1" applyBorder="1" applyAlignment="1" applyProtection="1">
      <alignment horizontal="center" vertical="center"/>
      <protection locked="0"/>
    </xf>
    <xf numFmtId="38" fontId="54" fillId="0" borderId="2" xfId="1" applyFont="1" applyFill="1" applyBorder="1" applyProtection="1">
      <alignment vertical="center"/>
      <protection locked="0"/>
    </xf>
    <xf numFmtId="38" fontId="54" fillId="0" borderId="21" xfId="1" applyFont="1" applyFill="1" applyBorder="1" applyProtection="1">
      <alignment vertical="center"/>
      <protection locked="0"/>
    </xf>
    <xf numFmtId="0" fontId="54" fillId="0" borderId="49" xfId="0" applyFont="1" applyFill="1" applyBorder="1" applyAlignment="1" applyProtection="1">
      <alignment horizontal="center" vertical="center"/>
      <protection locked="0"/>
    </xf>
    <xf numFmtId="38" fontId="54" fillId="0" borderId="5" xfId="1" applyFont="1" applyFill="1" applyBorder="1" applyProtection="1">
      <alignment vertical="center"/>
      <protection locked="0"/>
    </xf>
    <xf numFmtId="38" fontId="54" fillId="0" borderId="26" xfId="1" applyFont="1" applyFill="1" applyBorder="1" applyProtection="1">
      <alignment vertical="center"/>
      <protection locked="0"/>
    </xf>
    <xf numFmtId="0" fontId="54" fillId="0" borderId="27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right" vertical="center"/>
    </xf>
    <xf numFmtId="0" fontId="6" fillId="0" borderId="0" xfId="0" applyFont="1" applyAlignment="1">
      <alignment shrinkToFit="1"/>
    </xf>
    <xf numFmtId="0" fontId="13" fillId="0" borderId="0" xfId="0" applyFont="1" applyAlignment="1">
      <alignment vertical="center"/>
    </xf>
    <xf numFmtId="0" fontId="100" fillId="0" borderId="0" xfId="0" applyFont="1" applyFill="1" applyBorder="1" applyAlignment="1">
      <alignment horizontal="right" vertical="top"/>
    </xf>
    <xf numFmtId="14" fontId="75" fillId="0" borderId="0" xfId="0" applyNumberFormat="1" applyFont="1" applyFill="1" applyAlignment="1">
      <alignment vertical="center"/>
    </xf>
    <xf numFmtId="14" fontId="75" fillId="0" borderId="13" xfId="0" applyNumberFormat="1" applyFont="1" applyFill="1" applyBorder="1" applyAlignment="1">
      <alignment vertical="top"/>
    </xf>
    <xf numFmtId="14" fontId="100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/>
    </xf>
    <xf numFmtId="0" fontId="0" fillId="0" borderId="31" xfId="0" applyFill="1" applyBorder="1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Alignment="1" applyProtection="1">
      <alignment vertical="center"/>
    </xf>
    <xf numFmtId="0" fontId="58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58" fillId="0" borderId="13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 vertical="center" shrinkToFit="1"/>
    </xf>
    <xf numFmtId="0" fontId="0" fillId="0" borderId="29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shrinkToFit="1"/>
    </xf>
    <xf numFmtId="0" fontId="4" fillId="0" borderId="0" xfId="0" applyFont="1" applyFill="1" applyProtection="1">
      <alignment vertical="center"/>
    </xf>
    <xf numFmtId="0" fontId="64" fillId="0" borderId="33" xfId="0" applyFont="1" applyFill="1" applyBorder="1" applyAlignment="1" applyProtection="1">
      <alignment vertical="center"/>
    </xf>
    <xf numFmtId="0" fontId="0" fillId="0" borderId="33" xfId="0" applyFill="1" applyBorder="1" applyAlignment="1" applyProtection="1">
      <alignment vertical="center"/>
    </xf>
    <xf numFmtId="0" fontId="0" fillId="0" borderId="33" xfId="0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vertical="center" wrapText="1"/>
    </xf>
    <xf numFmtId="38" fontId="10" fillId="0" borderId="33" xfId="1" applyFont="1" applyFill="1" applyBorder="1" applyAlignment="1" applyProtection="1">
      <alignment vertical="center"/>
    </xf>
    <xf numFmtId="14" fontId="9" fillId="0" borderId="21" xfId="0" applyNumberFormat="1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vertical="center"/>
    </xf>
    <xf numFmtId="14" fontId="9" fillId="0" borderId="26" xfId="0" applyNumberFormat="1" applyFont="1" applyFill="1" applyBorder="1" applyAlignment="1" applyProtection="1">
      <alignment horizontal="center" vertical="center"/>
    </xf>
    <xf numFmtId="0" fontId="9" fillId="0" borderId="28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horizontal="center"/>
    </xf>
    <xf numFmtId="0" fontId="6" fillId="3" borderId="0" xfId="0" applyFont="1" applyFill="1" applyAlignment="1" applyProtection="1"/>
    <xf numFmtId="0" fontId="6" fillId="3" borderId="0" xfId="0" applyFont="1" applyFill="1" applyAlignment="1" applyProtection="1">
      <alignment horizontal="center"/>
    </xf>
    <xf numFmtId="0" fontId="4" fillId="3" borderId="0" xfId="0" applyFont="1" applyFill="1" applyBorder="1" applyAlignment="1" applyProtection="1">
      <alignment horizontal="center" vertical="center"/>
    </xf>
    <xf numFmtId="182" fontId="0" fillId="3" borderId="0" xfId="0" applyNumberForma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71" fillId="0" borderId="0" xfId="0" applyFont="1" applyBorder="1" applyAlignment="1">
      <alignment horizontal="center" vertical="center" wrapText="1"/>
    </xf>
    <xf numFmtId="0" fontId="45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63" fillId="3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vertical="center"/>
    </xf>
    <xf numFmtId="0" fontId="63" fillId="0" borderId="18" xfId="0" applyFont="1" applyFill="1" applyBorder="1" applyAlignment="1">
      <alignment vertical="center"/>
    </xf>
    <xf numFmtId="0" fontId="45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1" xfId="0" applyFill="1" applyBorder="1" applyAlignment="1" applyProtection="1">
      <alignment horizontal="center" vertical="center" shrinkToFit="1"/>
      <protection locked="0"/>
    </xf>
    <xf numFmtId="0" fontId="0" fillId="3" borderId="29" xfId="0" applyFill="1" applyBorder="1" applyAlignment="1">
      <alignment horizontal="center" vertical="center" shrinkToFit="1"/>
    </xf>
    <xf numFmtId="0" fontId="0" fillId="0" borderId="29" xfId="0" applyFill="1" applyBorder="1" applyAlignment="1" applyProtection="1">
      <alignment horizontal="center" vertical="center" shrinkToFit="1"/>
      <protection locked="0"/>
    </xf>
    <xf numFmtId="38" fontId="0" fillId="0" borderId="2" xfId="1" applyFont="1" applyFill="1" applyBorder="1" applyAlignment="1" applyProtection="1">
      <alignment vertical="center" shrinkToFit="1"/>
      <protection locked="0"/>
    </xf>
    <xf numFmtId="38" fontId="0" fillId="0" borderId="21" xfId="1" applyFont="1" applyFill="1" applyBorder="1" applyAlignment="1" applyProtection="1">
      <alignment vertical="center" shrinkToFit="1"/>
      <protection locked="0"/>
    </xf>
    <xf numFmtId="38" fontId="4" fillId="3" borderId="102" xfId="1" applyFont="1" applyFill="1" applyBorder="1" applyAlignment="1">
      <alignment vertical="center" shrinkToFit="1"/>
    </xf>
    <xf numFmtId="14" fontId="0" fillId="0" borderId="4" xfId="0" applyNumberFormat="1" applyFill="1" applyBorder="1" applyAlignment="1" applyProtection="1">
      <alignment vertical="center" shrinkToFit="1"/>
      <protection locked="0"/>
    </xf>
    <xf numFmtId="0" fontId="0" fillId="0" borderId="26" xfId="0" applyFill="1" applyBorder="1" applyAlignment="1" applyProtection="1">
      <alignment horizontal="center" vertical="center" shrinkToFit="1"/>
      <protection locked="0"/>
    </xf>
    <xf numFmtId="0" fontId="0" fillId="3" borderId="27" xfId="0" applyFill="1" applyBorder="1" applyAlignment="1">
      <alignment horizontal="center" vertical="center" shrinkToFit="1"/>
    </xf>
    <xf numFmtId="0" fontId="0" fillId="0" borderId="27" xfId="0" applyFill="1" applyBorder="1" applyAlignment="1" applyProtection="1">
      <alignment horizontal="center" vertical="center" shrinkToFit="1"/>
      <protection locked="0"/>
    </xf>
    <xf numFmtId="38" fontId="0" fillId="0" borderId="5" xfId="1" applyFont="1" applyFill="1" applyBorder="1" applyAlignment="1" applyProtection="1">
      <alignment vertical="center" shrinkToFit="1"/>
      <protection locked="0"/>
    </xf>
    <xf numFmtId="38" fontId="0" fillId="0" borderId="26" xfId="1" applyFont="1" applyFill="1" applyBorder="1" applyAlignment="1" applyProtection="1">
      <alignment vertical="center" shrinkToFit="1"/>
      <protection locked="0"/>
    </xf>
    <xf numFmtId="38" fontId="4" fillId="3" borderId="103" xfId="1" applyFont="1" applyFill="1" applyBorder="1" applyAlignment="1">
      <alignment vertical="center" shrinkToFit="1"/>
    </xf>
    <xf numFmtId="38" fontId="4" fillId="3" borderId="100" xfId="1" applyFont="1" applyFill="1" applyBorder="1" applyAlignment="1">
      <alignment vertical="center" shrinkToFit="1"/>
    </xf>
    <xf numFmtId="38" fontId="4" fillId="3" borderId="93" xfId="1" applyFont="1" applyFill="1" applyBorder="1" applyAlignment="1">
      <alignment vertical="center" shrinkToFit="1"/>
    </xf>
    <xf numFmtId="38" fontId="4" fillId="3" borderId="101" xfId="1" applyFont="1" applyFill="1" applyBorder="1" applyAlignment="1">
      <alignment vertical="center" shrinkToFit="1"/>
    </xf>
    <xf numFmtId="38" fontId="4" fillId="3" borderId="106" xfId="1" applyFont="1" applyFill="1" applyBorder="1" applyAlignment="1">
      <alignment vertical="center" shrinkToFit="1"/>
    </xf>
    <xf numFmtId="38" fontId="4" fillId="3" borderId="100" xfId="1" applyFont="1" applyFill="1" applyBorder="1" applyAlignment="1" applyProtection="1">
      <alignment vertical="center" shrinkToFit="1"/>
    </xf>
    <xf numFmtId="38" fontId="4" fillId="3" borderId="93" xfId="1" applyFont="1" applyFill="1" applyBorder="1" applyAlignment="1" applyProtection="1">
      <alignment vertical="center" shrinkToFit="1"/>
    </xf>
    <xf numFmtId="38" fontId="4" fillId="3" borderId="101" xfId="1" applyFont="1" applyFill="1" applyBorder="1" applyAlignment="1" applyProtection="1">
      <alignment vertical="center" shrinkToFit="1"/>
    </xf>
    <xf numFmtId="0" fontId="65" fillId="3" borderId="0" xfId="0" applyFont="1" applyFill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38" fontId="4" fillId="0" borderId="62" xfId="1" applyFont="1" applyFill="1" applyBorder="1" applyAlignment="1">
      <alignment vertical="center"/>
    </xf>
    <xf numFmtId="0" fontId="0" fillId="0" borderId="27" xfId="0" applyFill="1" applyBorder="1" applyAlignment="1" applyProtection="1">
      <alignment horizontal="center" vertical="center" shrinkToFit="1"/>
      <protection locked="0"/>
    </xf>
    <xf numFmtId="0" fontId="0" fillId="0" borderId="89" xfId="0" applyFill="1" applyBorder="1" applyAlignment="1" applyProtection="1">
      <alignment horizontal="center" vertical="center" shrinkToFit="1"/>
      <protection locked="0"/>
    </xf>
    <xf numFmtId="0" fontId="0" fillId="0" borderId="29" xfId="0" applyFill="1" applyBorder="1" applyAlignment="1" applyProtection="1">
      <alignment horizontal="center" vertical="center" shrinkToFit="1"/>
      <protection locked="0"/>
    </xf>
    <xf numFmtId="0" fontId="50" fillId="3" borderId="148" xfId="0" applyNumberFormat="1" applyFont="1" applyFill="1" applyBorder="1" applyAlignment="1" applyProtection="1">
      <alignment vertical="top" wrapText="1" shrinkToFit="1"/>
    </xf>
    <xf numFmtId="0" fontId="18" fillId="0" borderId="0" xfId="0" applyFont="1" applyFill="1" applyBorder="1" applyAlignment="1">
      <alignment horizontal="center" vertical="center"/>
    </xf>
    <xf numFmtId="0" fontId="60" fillId="3" borderId="0" xfId="0" applyFont="1" applyFill="1" applyBorder="1" applyAlignment="1" applyProtection="1">
      <alignment vertical="center"/>
    </xf>
    <xf numFmtId="0" fontId="53" fillId="3" borderId="0" xfId="0" applyFont="1" applyFill="1" applyAlignment="1" applyProtection="1">
      <alignment vertical="center" shrinkToFit="1"/>
      <protection locked="0"/>
    </xf>
    <xf numFmtId="38" fontId="0" fillId="3" borderId="0" xfId="1" applyFont="1" applyFill="1" applyProtection="1">
      <alignment vertical="center"/>
    </xf>
    <xf numFmtId="38" fontId="65" fillId="3" borderId="0" xfId="1" applyFont="1" applyFill="1" applyAlignment="1" applyProtection="1">
      <alignment vertical="center"/>
    </xf>
    <xf numFmtId="38" fontId="65" fillId="3" borderId="0" xfId="1" applyFont="1" applyFill="1" applyBorder="1" applyAlignment="1" applyProtection="1">
      <alignment horizontal="center" vertical="center"/>
    </xf>
    <xf numFmtId="38" fontId="65" fillId="3" borderId="0" xfId="1" applyFont="1" applyFill="1" applyBorder="1" applyAlignment="1" applyProtection="1">
      <alignment vertical="center"/>
    </xf>
    <xf numFmtId="38" fontId="0" fillId="0" borderId="0" xfId="1" applyFont="1" applyProtection="1">
      <alignment vertical="center"/>
    </xf>
    <xf numFmtId="0" fontId="50" fillId="3" borderId="11" xfId="0" applyFont="1" applyFill="1" applyBorder="1" applyAlignment="1" applyProtection="1">
      <alignment horizontal="center" vertical="center" wrapText="1"/>
      <protection locked="0"/>
    </xf>
    <xf numFmtId="0" fontId="50" fillId="3" borderId="11" xfId="0" applyFont="1" applyFill="1" applyBorder="1" applyAlignment="1">
      <alignment horizontal="center" vertical="center" wrapText="1"/>
    </xf>
    <xf numFmtId="0" fontId="50" fillId="3" borderId="11" xfId="0" applyFont="1" applyFill="1" applyBorder="1" applyAlignment="1" applyProtection="1">
      <alignment horizontal="center" vertical="center" wrapText="1"/>
    </xf>
    <xf numFmtId="14" fontId="0" fillId="0" borderId="0" xfId="0" applyNumberFormat="1" applyAlignment="1">
      <alignment vertical="center" shrinkToFit="1"/>
    </xf>
    <xf numFmtId="14" fontId="75" fillId="0" borderId="0" xfId="0" applyNumberFormat="1" applyFont="1" applyFill="1" applyAlignment="1">
      <alignment vertical="center" shrinkToFit="1"/>
    </xf>
    <xf numFmtId="14" fontId="0" fillId="0" borderId="0" xfId="0" applyNumberFormat="1" applyFill="1" applyAlignment="1">
      <alignment vertical="center" shrinkToFit="1"/>
    </xf>
    <xf numFmtId="0" fontId="63" fillId="0" borderId="62" xfId="0" applyNumberFormat="1" applyFont="1" applyFill="1" applyBorder="1" applyAlignment="1" applyProtection="1">
      <alignment horizontal="right" vertical="center" shrinkToFit="1"/>
      <protection locked="0"/>
    </xf>
    <xf numFmtId="14" fontId="4" fillId="3" borderId="10" xfId="0" applyNumberFormat="1" applyFont="1" applyFill="1" applyBorder="1" applyAlignment="1">
      <alignment horizontal="center" vertical="center" shrinkToFit="1"/>
    </xf>
    <xf numFmtId="14" fontId="54" fillId="0" borderId="1" xfId="0" applyNumberFormat="1" applyFont="1" applyFill="1" applyBorder="1" applyAlignment="1" applyProtection="1">
      <alignment vertical="center" shrinkToFit="1"/>
      <protection locked="0"/>
    </xf>
    <xf numFmtId="14" fontId="54" fillId="0" borderId="4" xfId="0" applyNumberFormat="1" applyFont="1" applyFill="1" applyBorder="1" applyAlignment="1" applyProtection="1">
      <alignment vertical="center" shrinkToFit="1"/>
      <protection locked="0"/>
    </xf>
    <xf numFmtId="14" fontId="46" fillId="0" borderId="0" xfId="0" applyNumberFormat="1" applyFont="1" applyAlignment="1">
      <alignment vertical="center" shrinkToFit="1"/>
    </xf>
    <xf numFmtId="14" fontId="63" fillId="0" borderId="0" xfId="0" applyNumberFormat="1" applyFont="1" applyFill="1" applyAlignment="1">
      <alignment vertical="center" shrinkToFit="1"/>
    </xf>
    <xf numFmtId="14" fontId="54" fillId="0" borderId="28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 applyAlignment="1">
      <alignment vertical="center" shrinkToFit="1"/>
    </xf>
    <xf numFmtId="182" fontId="0" fillId="0" borderId="1" xfId="0" applyNumberFormat="1" applyFill="1" applyBorder="1" applyAlignment="1" applyProtection="1">
      <alignment vertical="center" shrinkToFit="1"/>
      <protection locked="0"/>
    </xf>
    <xf numFmtId="182" fontId="0" fillId="0" borderId="4" xfId="0" applyNumberFormat="1" applyFill="1" applyBorder="1" applyAlignment="1" applyProtection="1">
      <alignment vertical="center" shrinkToFit="1"/>
      <protection locked="0"/>
    </xf>
    <xf numFmtId="0" fontId="54" fillId="3" borderId="2" xfId="0" applyFont="1" applyFill="1" applyBorder="1" applyAlignment="1" applyProtection="1">
      <alignment horizontal="center" vertical="center"/>
      <protection locked="0"/>
    </xf>
    <xf numFmtId="0" fontId="54" fillId="3" borderId="5" xfId="0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54" fillId="3" borderId="2" xfId="0" applyFont="1" applyFill="1" applyBorder="1" applyAlignment="1" applyProtection="1">
      <alignment horizontal="center" vertical="center"/>
    </xf>
    <xf numFmtId="0" fontId="54" fillId="3" borderId="5" xfId="0" applyFont="1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 shrinkToFit="1"/>
    </xf>
    <xf numFmtId="0" fontId="0" fillId="3" borderId="5" xfId="0" applyFill="1" applyBorder="1" applyAlignment="1" applyProtection="1">
      <alignment horizontal="center" vertical="center" shrinkToFit="1"/>
    </xf>
    <xf numFmtId="0" fontId="0" fillId="3" borderId="8" xfId="0" applyFill="1" applyBorder="1" applyAlignment="1" applyProtection="1">
      <alignment horizontal="center" vertical="center" shrinkToFit="1"/>
    </xf>
    <xf numFmtId="0" fontId="7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45" fillId="3" borderId="0" xfId="0" applyFont="1" applyFill="1" applyBorder="1" applyAlignment="1" applyProtection="1">
      <alignment vertical="center" wrapText="1"/>
    </xf>
    <xf numFmtId="0" fontId="45" fillId="3" borderId="0" xfId="0" applyFont="1" applyFill="1" applyBorder="1" applyAlignment="1" applyProtection="1">
      <alignment vertical="center"/>
    </xf>
    <xf numFmtId="0" fontId="82" fillId="0" borderId="0" xfId="6" applyNumberFormat="1" applyFont="1" applyFill="1" applyBorder="1" applyAlignment="1" applyProtection="1"/>
    <xf numFmtId="0" fontId="82" fillId="0" borderId="0" xfId="6" applyFont="1" applyFill="1" applyBorder="1" applyAlignment="1" applyProtection="1">
      <alignment vertical="center"/>
    </xf>
    <xf numFmtId="0" fontId="84" fillId="0" borderId="0" xfId="6" applyNumberFormat="1" applyFont="1" applyFill="1" applyBorder="1" applyAlignment="1" applyProtection="1">
      <alignment horizontal="left" vertical="center" indent="1" shrinkToFit="1"/>
    </xf>
    <xf numFmtId="0" fontId="91" fillId="0" borderId="0" xfId="6" applyFont="1" applyFill="1" applyBorder="1" applyAlignment="1" applyProtection="1">
      <alignment horizontal="center" vertical="center" shrinkToFit="1"/>
    </xf>
    <xf numFmtId="0" fontId="0" fillId="0" borderId="0" xfId="0" applyNumberFormat="1" applyFill="1" applyAlignment="1" applyProtection="1">
      <alignment horizontal="center" vertical="center" shrinkToFit="1"/>
    </xf>
    <xf numFmtId="0" fontId="4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vertical="center" shrinkToFit="1"/>
    </xf>
    <xf numFmtId="0" fontId="0" fillId="0" borderId="0" xfId="0" applyFill="1" applyAlignment="1" applyProtection="1">
      <alignment horizontal="center" vertical="center" shrinkToFit="1"/>
    </xf>
    <xf numFmtId="0" fontId="6" fillId="0" borderId="0" xfId="0" applyFont="1" applyFill="1" applyAlignment="1" applyProtection="1">
      <alignment horizontal="center"/>
    </xf>
    <xf numFmtId="0" fontId="82" fillId="0" borderId="0" xfId="6" applyFont="1" applyFill="1" applyBorder="1" applyAlignment="1" applyProtection="1">
      <alignment horizontal="center" vertical="center"/>
    </xf>
    <xf numFmtId="186" fontId="89" fillId="0" borderId="0" xfId="6" applyNumberFormat="1" applyFont="1" applyFill="1" applyBorder="1" applyAlignment="1" applyProtection="1">
      <alignment vertical="center"/>
    </xf>
    <xf numFmtId="0" fontId="87" fillId="0" borderId="0" xfId="6" applyFont="1" applyFill="1" applyBorder="1" applyAlignment="1" applyProtection="1">
      <alignment vertical="center"/>
    </xf>
    <xf numFmtId="0" fontId="87" fillId="0" borderId="0" xfId="6" applyFont="1" applyFill="1" applyBorder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vertical="center" shrinkToFit="1"/>
    </xf>
    <xf numFmtId="0" fontId="104" fillId="3" borderId="49" xfId="0" applyFont="1" applyFill="1" applyBorder="1" applyAlignment="1">
      <alignment vertical="center"/>
    </xf>
    <xf numFmtId="0" fontId="104" fillId="3" borderId="0" xfId="0" applyFont="1" applyFill="1" applyBorder="1" applyAlignment="1">
      <alignment vertical="center"/>
    </xf>
    <xf numFmtId="0" fontId="9" fillId="3" borderId="49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0" borderId="49" xfId="0" applyFont="1" applyFill="1" applyBorder="1" applyAlignment="1">
      <alignment vertical="center"/>
    </xf>
    <xf numFmtId="0" fontId="104" fillId="0" borderId="49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vertical="center"/>
    </xf>
    <xf numFmtId="0" fontId="49" fillId="0" borderId="0" xfId="0" applyFont="1" applyBorder="1" applyAlignment="1">
      <alignment vertical="center" shrinkToFit="1"/>
    </xf>
    <xf numFmtId="0" fontId="0" fillId="0" borderId="92" xfId="0" applyBorder="1">
      <alignment vertical="center"/>
    </xf>
    <xf numFmtId="38" fontId="4" fillId="0" borderId="46" xfId="1" applyFont="1" applyFill="1" applyBorder="1" applyAlignment="1" applyProtection="1">
      <alignment horizontal="center" vertical="center"/>
      <protection locked="0"/>
    </xf>
    <xf numFmtId="0" fontId="4" fillId="0" borderId="56" xfId="0" applyFont="1" applyBorder="1" applyAlignment="1">
      <alignment shrinkToFit="1"/>
    </xf>
    <xf numFmtId="0" fontId="0" fillId="0" borderId="89" xfId="0" applyBorder="1" applyAlignment="1">
      <alignment horizontal="center" vertical="center"/>
    </xf>
    <xf numFmtId="0" fontId="45" fillId="0" borderId="0" xfId="0" applyFont="1" applyBorder="1" applyAlignment="1" applyProtection="1">
      <alignment vertical="center" wrapText="1"/>
    </xf>
    <xf numFmtId="0" fontId="45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58" fillId="0" borderId="0" xfId="0" applyFont="1" applyFill="1" applyBorder="1" applyAlignment="1" applyProtection="1">
      <alignment vertical="center"/>
    </xf>
    <xf numFmtId="0" fontId="0" fillId="0" borderId="17" xfId="0" applyBorder="1" applyProtection="1">
      <alignment vertical="center"/>
    </xf>
    <xf numFmtId="0" fontId="0" fillId="0" borderId="89" xfId="0" applyFill="1" applyBorder="1" applyAlignment="1" applyProtection="1">
      <alignment horizontal="center" vertical="center"/>
    </xf>
    <xf numFmtId="0" fontId="4" fillId="0" borderId="0" xfId="0" applyFont="1" applyAlignment="1" applyProtection="1">
      <alignment shrinkToFit="1"/>
    </xf>
    <xf numFmtId="0" fontId="4" fillId="0" borderId="0" xfId="0" applyFont="1" applyBorder="1" applyAlignment="1" applyProtection="1">
      <alignment shrinkToFit="1"/>
    </xf>
    <xf numFmtId="0" fontId="4" fillId="3" borderId="0" xfId="0" applyFont="1" applyFill="1" applyBorder="1" applyAlignment="1" applyProtection="1">
      <alignment horizontal="center" vertical="center"/>
    </xf>
    <xf numFmtId="182" fontId="0" fillId="3" borderId="0" xfId="0" applyNumberFormat="1" applyFill="1" applyBorder="1" applyAlignment="1" applyProtection="1">
      <alignment horizontal="center" vertical="center"/>
    </xf>
    <xf numFmtId="0" fontId="65" fillId="3" borderId="0" xfId="0" applyFont="1" applyFill="1" applyAlignment="1" applyProtection="1">
      <alignment horizontal="center" vertical="center"/>
    </xf>
    <xf numFmtId="0" fontId="53" fillId="3" borderId="0" xfId="0" applyFont="1" applyFill="1" applyAlignment="1" applyProtection="1">
      <alignment vertical="center" shrinkToFit="1"/>
    </xf>
    <xf numFmtId="0" fontId="82" fillId="0" borderId="0" xfId="6" applyFont="1" applyFill="1" applyBorder="1" applyAlignment="1" applyProtection="1">
      <alignment horizontal="center" vertical="center"/>
    </xf>
    <xf numFmtId="0" fontId="91" fillId="0" borderId="0" xfId="6" applyFont="1" applyFill="1" applyBorder="1" applyAlignment="1" applyProtection="1">
      <alignment horizontal="center" vertical="center" shrinkToFit="1"/>
    </xf>
    <xf numFmtId="0" fontId="84" fillId="0" borderId="0" xfId="6" applyNumberFormat="1" applyFont="1" applyFill="1" applyBorder="1" applyAlignment="1" applyProtection="1">
      <alignment vertical="center" shrinkToFit="1"/>
    </xf>
    <xf numFmtId="0" fontId="7" fillId="0" borderId="0" xfId="6" applyNumberFormat="1" applyFont="1" applyFill="1" applyBorder="1" applyAlignment="1" applyProtection="1">
      <alignment horizontal="center" vertical="center"/>
    </xf>
    <xf numFmtId="0" fontId="82" fillId="0" borderId="0" xfId="6" applyFont="1" applyFill="1" applyBorder="1" applyAlignment="1" applyProtection="1">
      <alignment vertical="center"/>
    </xf>
    <xf numFmtId="0" fontId="82" fillId="0" borderId="0" xfId="6" applyNumberFormat="1" applyFont="1" applyFill="1" applyBorder="1" applyAlignment="1" applyProtection="1"/>
    <xf numFmtId="0" fontId="84" fillId="0" borderId="0" xfId="6" applyNumberFormat="1" applyFont="1" applyFill="1" applyBorder="1" applyAlignment="1" applyProtection="1">
      <alignment horizontal="left" vertical="center" indent="1" shrinkToFit="1"/>
    </xf>
    <xf numFmtId="0" fontId="80" fillId="0" borderId="0" xfId="6" applyFont="1" applyFill="1" applyBorder="1" applyAlignment="1" applyProtection="1">
      <alignment vertical="top"/>
    </xf>
    <xf numFmtId="186" fontId="109" fillId="0" borderId="0" xfId="6" applyNumberFormat="1" applyFont="1" applyFill="1" applyBorder="1" applyAlignment="1" applyProtection="1">
      <alignment vertical="center"/>
    </xf>
    <xf numFmtId="186" fontId="7" fillId="0" borderId="0" xfId="6" applyNumberFormat="1" applyFont="1" applyFill="1" applyBorder="1" applyAlignment="1" applyProtection="1">
      <alignment vertical="top"/>
    </xf>
    <xf numFmtId="0" fontId="111" fillId="0" borderId="0" xfId="0" applyFont="1" applyBorder="1">
      <alignment vertical="center"/>
    </xf>
    <xf numFmtId="0" fontId="91" fillId="0" borderId="0" xfId="6" applyFont="1" applyFill="1" applyBorder="1" applyAlignment="1" applyProtection="1">
      <alignment vertical="center" shrinkToFit="1"/>
    </xf>
    <xf numFmtId="0" fontId="7" fillId="0" borderId="0" xfId="6" applyNumberFormat="1" applyFont="1" applyFill="1" applyBorder="1" applyAlignment="1" applyProtection="1">
      <alignment horizontal="left" vertical="center" shrinkToFit="1"/>
    </xf>
    <xf numFmtId="0" fontId="85" fillId="0" borderId="0" xfId="6" applyNumberFormat="1" applyFont="1" applyFill="1" applyBorder="1" applyAlignment="1" applyProtection="1">
      <alignment horizontal="left" vertical="center" shrinkToFit="1"/>
    </xf>
    <xf numFmtId="0" fontId="85" fillId="0" borderId="0" xfId="6" applyNumberFormat="1" applyFont="1" applyFill="1" applyBorder="1" applyAlignment="1" applyProtection="1">
      <alignment vertical="center" shrinkToFit="1"/>
    </xf>
    <xf numFmtId="0" fontId="92" fillId="0" borderId="0" xfId="0" applyFont="1" applyAlignment="1"/>
    <xf numFmtId="0" fontId="31" fillId="0" borderId="53" xfId="0" applyFont="1" applyFill="1" applyBorder="1" applyAlignment="1" applyProtection="1">
      <alignment horizontal="center" vertical="center"/>
    </xf>
    <xf numFmtId="0" fontId="31" fillId="0" borderId="29" xfId="0" applyFont="1" applyFill="1" applyBorder="1" applyAlignment="1" applyProtection="1">
      <alignment horizontal="center" vertical="center"/>
    </xf>
    <xf numFmtId="0" fontId="48" fillId="0" borderId="29" xfId="0" applyFont="1" applyFill="1" applyBorder="1" applyAlignment="1" applyProtection="1">
      <alignment vertical="center"/>
    </xf>
    <xf numFmtId="0" fontId="48" fillId="0" borderId="44" xfId="0" applyFont="1" applyFill="1" applyBorder="1" applyAlignment="1" applyProtection="1">
      <alignment vertical="center"/>
    </xf>
    <xf numFmtId="9" fontId="4" fillId="0" borderId="53" xfId="0" applyNumberFormat="1" applyFont="1" applyBorder="1" applyAlignment="1" applyProtection="1">
      <alignment horizontal="center" vertical="center"/>
    </xf>
    <xf numFmtId="9" fontId="4" fillId="0" borderId="29" xfId="0" applyNumberFormat="1" applyFont="1" applyBorder="1" applyAlignment="1" applyProtection="1">
      <alignment horizontal="center" vertical="center"/>
    </xf>
    <xf numFmtId="9" fontId="4" fillId="0" borderId="29" xfId="0" applyNumberFormat="1" applyFont="1" applyBorder="1" applyAlignment="1" applyProtection="1">
      <alignment horizontal="center" vertical="center" shrinkToFit="1"/>
    </xf>
    <xf numFmtId="9" fontId="4" fillId="0" borderId="31" xfId="0" applyNumberFormat="1" applyFont="1" applyBorder="1" applyAlignment="1" applyProtection="1">
      <alignment horizontal="center" vertical="center" shrinkToFit="1"/>
    </xf>
    <xf numFmtId="9" fontId="4" fillId="0" borderId="91" xfId="0" applyNumberFormat="1" applyFont="1" applyBorder="1" applyAlignment="1" applyProtection="1">
      <alignment horizontal="center" vertical="center" shrinkToFit="1"/>
    </xf>
    <xf numFmtId="38" fontId="4" fillId="0" borderId="10" xfId="1" applyFont="1" applyBorder="1" applyAlignment="1" applyProtection="1">
      <alignment vertical="center"/>
    </xf>
    <xf numFmtId="38" fontId="4" fillId="0" borderId="11" xfId="1" applyFont="1" applyBorder="1" applyAlignment="1" applyProtection="1">
      <alignment vertical="center"/>
    </xf>
    <xf numFmtId="38" fontId="4" fillId="5" borderId="11" xfId="1" applyFont="1" applyFill="1" applyBorder="1" applyAlignment="1" applyProtection="1">
      <alignment vertical="center"/>
    </xf>
    <xf numFmtId="38" fontId="4" fillId="5" borderId="46" xfId="1" applyFont="1" applyFill="1" applyBorder="1" applyAlignment="1" applyProtection="1">
      <alignment vertical="center"/>
    </xf>
    <xf numFmtId="38" fontId="4" fillId="0" borderId="10" xfId="1" applyFont="1" applyFill="1" applyBorder="1" applyAlignment="1" applyProtection="1">
      <alignment horizontal="right" vertical="center"/>
    </xf>
    <xf numFmtId="38" fontId="4" fillId="0" borderId="11" xfId="1" applyFont="1" applyFill="1" applyBorder="1" applyAlignment="1" applyProtection="1">
      <alignment horizontal="right" vertical="center"/>
    </xf>
    <xf numFmtId="38" fontId="4" fillId="0" borderId="12" xfId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center"/>
    </xf>
    <xf numFmtId="38" fontId="4" fillId="0" borderId="7" xfId="1" applyFont="1" applyFill="1" applyBorder="1" applyAlignment="1" applyProtection="1">
      <alignment horizontal="right" vertical="center"/>
    </xf>
    <xf numFmtId="38" fontId="4" fillId="0" borderId="8" xfId="1" applyFont="1" applyFill="1" applyBorder="1" applyAlignment="1" applyProtection="1">
      <alignment horizontal="right" vertical="center"/>
    </xf>
    <xf numFmtId="38" fontId="4" fillId="0" borderId="9" xfId="1" applyFont="1" applyFill="1" applyBorder="1" applyAlignment="1" applyProtection="1">
      <alignment horizontal="right" vertical="center"/>
    </xf>
    <xf numFmtId="0" fontId="49" fillId="0" borderId="90" xfId="0" applyFont="1" applyFill="1" applyBorder="1" applyAlignment="1" applyProtection="1">
      <alignment vertical="center" wrapText="1"/>
    </xf>
    <xf numFmtId="0" fontId="49" fillId="0" borderId="89" xfId="0" applyFont="1" applyFill="1" applyBorder="1" applyAlignment="1" applyProtection="1">
      <alignment vertical="center" wrapText="1"/>
    </xf>
    <xf numFmtId="0" fontId="49" fillId="0" borderId="45" xfId="0" applyFont="1" applyFill="1" applyBorder="1" applyAlignment="1" applyProtection="1">
      <alignment vertical="center" wrapText="1"/>
    </xf>
    <xf numFmtId="9" fontId="4" fillId="0" borderId="61" xfId="0" applyNumberFormat="1" applyFont="1" applyBorder="1" applyAlignment="1" applyProtection="1">
      <alignment horizontal="distributed" vertical="center"/>
    </xf>
    <xf numFmtId="9" fontId="4" fillId="0" borderId="62" xfId="0" applyNumberFormat="1" applyFont="1" applyBorder="1" applyAlignment="1" applyProtection="1">
      <alignment horizontal="distributed" vertical="center"/>
    </xf>
    <xf numFmtId="9" fontId="4" fillId="0" borderId="63" xfId="0" applyNumberFormat="1" applyFont="1" applyBorder="1" applyAlignment="1" applyProtection="1">
      <alignment horizontal="distributed" vertical="center"/>
    </xf>
    <xf numFmtId="38" fontId="4" fillId="0" borderId="61" xfId="1" applyFont="1" applyBorder="1" applyAlignment="1" applyProtection="1">
      <alignment vertical="center"/>
    </xf>
    <xf numFmtId="38" fontId="4" fillId="0" borderId="62" xfId="1" applyFont="1" applyBorder="1" applyAlignment="1" applyProtection="1">
      <alignment vertical="center"/>
    </xf>
    <xf numFmtId="38" fontId="4" fillId="0" borderId="94" xfId="1" applyFont="1" applyBorder="1" applyAlignment="1" applyProtection="1">
      <alignment vertical="center"/>
    </xf>
    <xf numFmtId="38" fontId="4" fillId="0" borderId="93" xfId="1" applyFont="1" applyBorder="1" applyAlignment="1" applyProtection="1">
      <alignment vertical="center"/>
    </xf>
    <xf numFmtId="38" fontId="4" fillId="5" borderId="93" xfId="1" applyFont="1" applyFill="1" applyBorder="1" applyAlignment="1" applyProtection="1">
      <alignment vertical="center"/>
    </xf>
    <xf numFmtId="38" fontId="4" fillId="5" borderId="62" xfId="1" applyFont="1" applyFill="1" applyBorder="1" applyAlignment="1" applyProtection="1">
      <alignment vertical="center"/>
    </xf>
    <xf numFmtId="38" fontId="4" fillId="5" borderId="63" xfId="1" applyFont="1" applyFill="1" applyBorder="1" applyAlignment="1" applyProtection="1">
      <alignment vertical="center"/>
    </xf>
    <xf numFmtId="38" fontId="4" fillId="0" borderId="61" xfId="1" applyFont="1" applyFill="1" applyBorder="1" applyAlignment="1" applyProtection="1">
      <alignment vertical="center"/>
    </xf>
    <xf numFmtId="38" fontId="4" fillId="0" borderId="62" xfId="1" applyFont="1" applyFill="1" applyBorder="1" applyAlignment="1" applyProtection="1">
      <alignment vertical="center"/>
    </xf>
    <xf numFmtId="38" fontId="4" fillId="0" borderId="63" xfId="1" applyFont="1" applyFill="1" applyBorder="1" applyAlignment="1" applyProtection="1">
      <alignment vertical="center"/>
    </xf>
    <xf numFmtId="178" fontId="62" fillId="0" borderId="47" xfId="0" applyNumberFormat="1" applyFont="1" applyFill="1" applyBorder="1" applyAlignment="1" applyProtection="1">
      <alignment vertical="center"/>
    </xf>
    <xf numFmtId="178" fontId="62" fillId="0" borderId="27" xfId="0" applyNumberFormat="1" applyFont="1" applyFill="1" applyBorder="1" applyAlignment="1" applyProtection="1">
      <alignment vertical="center"/>
    </xf>
    <xf numFmtId="178" fontId="62" fillId="0" borderId="48" xfId="0" applyNumberFormat="1" applyFont="1" applyFill="1" applyBorder="1" applyAlignment="1" applyProtection="1">
      <alignment vertical="center"/>
    </xf>
    <xf numFmtId="9" fontId="4" fillId="0" borderId="90" xfId="0" applyNumberFormat="1" applyFont="1" applyBorder="1" applyAlignment="1" applyProtection="1">
      <alignment horizontal="center" vertical="center"/>
    </xf>
    <xf numFmtId="9" fontId="4" fillId="0" borderId="89" xfId="0" applyNumberFormat="1" applyFont="1" applyBorder="1" applyAlignment="1" applyProtection="1">
      <alignment horizontal="center" vertical="center"/>
    </xf>
    <xf numFmtId="9" fontId="4" fillId="0" borderId="45" xfId="0" applyNumberFormat="1" applyFont="1" applyBorder="1" applyAlignment="1" applyProtection="1">
      <alignment horizontal="center" vertical="center"/>
    </xf>
    <xf numFmtId="38" fontId="4" fillId="0" borderId="7" xfId="1" applyFont="1" applyBorder="1" applyAlignment="1" applyProtection="1">
      <alignment vertical="center"/>
    </xf>
    <xf numFmtId="38" fontId="4" fillId="0" borderId="8" xfId="1" applyFont="1" applyBorder="1" applyAlignment="1" applyProtection="1">
      <alignment vertical="center"/>
    </xf>
    <xf numFmtId="38" fontId="4" fillId="5" borderId="8" xfId="1" applyFont="1" applyFill="1" applyBorder="1" applyAlignment="1" applyProtection="1">
      <alignment vertical="center"/>
    </xf>
    <xf numFmtId="38" fontId="4" fillId="5" borderId="22" xfId="1" applyFont="1" applyFill="1" applyBorder="1" applyAlignment="1" applyProtection="1">
      <alignment vertical="center"/>
    </xf>
    <xf numFmtId="0" fontId="9" fillId="0" borderId="90" xfId="0" applyNumberFormat="1" applyFont="1" applyFill="1" applyBorder="1" applyAlignment="1" applyProtection="1">
      <alignment horizontal="right" vertical="center" shrinkToFit="1"/>
    </xf>
    <xf numFmtId="0" fontId="9" fillId="0" borderId="89" xfId="0" applyNumberFormat="1" applyFont="1" applyFill="1" applyBorder="1" applyAlignment="1" applyProtection="1">
      <alignment horizontal="right" vertical="center" shrinkToFit="1"/>
    </xf>
    <xf numFmtId="183" fontId="9" fillId="0" borderId="89" xfId="0" applyNumberFormat="1" applyFont="1" applyFill="1" applyBorder="1" applyAlignment="1" applyProtection="1">
      <alignment horizontal="left" vertical="center" shrinkToFit="1"/>
    </xf>
    <xf numFmtId="183" fontId="9" fillId="0" borderId="98" xfId="0" applyNumberFormat="1" applyFont="1" applyFill="1" applyBorder="1" applyAlignment="1" applyProtection="1">
      <alignment horizontal="left" vertical="center" shrinkToFit="1"/>
    </xf>
    <xf numFmtId="0" fontId="9" fillId="0" borderId="49" xfId="0" applyFont="1" applyFill="1" applyBorder="1" applyAlignment="1" applyProtection="1">
      <alignment horizontal="distributed" vertical="center"/>
    </xf>
    <xf numFmtId="38" fontId="9" fillId="0" borderId="5" xfId="1" applyFont="1" applyFill="1" applyBorder="1" applyAlignment="1" applyProtection="1">
      <alignment vertical="center"/>
    </xf>
    <xf numFmtId="0" fontId="9" fillId="0" borderId="22" xfId="0" applyFont="1" applyFill="1" applyBorder="1" applyAlignment="1" applyProtection="1">
      <alignment horizontal="center" vertical="center"/>
    </xf>
    <xf numFmtId="0" fontId="9" fillId="0" borderId="45" xfId="0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vertical="center"/>
    </xf>
    <xf numFmtId="38" fontId="9" fillId="5" borderId="5" xfId="1" applyFont="1" applyFill="1" applyBorder="1" applyAlignment="1" applyProtection="1">
      <alignment vertical="center"/>
    </xf>
    <xf numFmtId="38" fontId="9" fillId="5" borderId="26" xfId="1" applyFont="1" applyFill="1" applyBorder="1" applyAlignment="1" applyProtection="1">
      <alignment vertical="center"/>
    </xf>
    <xf numFmtId="38" fontId="4" fillId="0" borderId="4" xfId="1" applyFont="1" applyFill="1" applyBorder="1" applyAlignment="1" applyProtection="1">
      <alignment horizontal="right" vertical="center"/>
    </xf>
    <xf numFmtId="38" fontId="4" fillId="0" borderId="5" xfId="1" applyFont="1" applyFill="1" applyBorder="1" applyAlignment="1" applyProtection="1">
      <alignment horizontal="right" vertical="center"/>
    </xf>
    <xf numFmtId="38" fontId="4" fillId="0" borderId="6" xfId="1" applyFont="1" applyFill="1" applyBorder="1" applyAlignment="1" applyProtection="1">
      <alignment horizontal="right" vertical="center"/>
    </xf>
    <xf numFmtId="0" fontId="9" fillId="0" borderId="47" xfId="0" applyNumberFormat="1" applyFont="1" applyFill="1" applyBorder="1" applyAlignment="1" applyProtection="1">
      <alignment horizontal="right" vertical="center" shrinkToFit="1"/>
    </xf>
    <xf numFmtId="0" fontId="9" fillId="0" borderId="27" xfId="0" applyNumberFormat="1" applyFont="1" applyFill="1" applyBorder="1" applyAlignment="1" applyProtection="1">
      <alignment horizontal="right" vertical="center" shrinkToFit="1"/>
    </xf>
    <xf numFmtId="183" fontId="9" fillId="0" borderId="27" xfId="0" applyNumberFormat="1" applyFont="1" applyFill="1" applyBorder="1" applyAlignment="1" applyProtection="1">
      <alignment horizontal="left" vertical="center" shrinkToFit="1"/>
    </xf>
    <xf numFmtId="183" fontId="9" fillId="0" borderId="28" xfId="0" applyNumberFormat="1" applyFont="1" applyFill="1" applyBorder="1" applyAlignment="1" applyProtection="1">
      <alignment horizontal="left" vertical="center" shrinkToFit="1"/>
    </xf>
    <xf numFmtId="14" fontId="9" fillId="0" borderId="27" xfId="0" applyNumberFormat="1" applyFont="1" applyFill="1" applyBorder="1" applyAlignment="1" applyProtection="1">
      <alignment horizontal="distributed" vertical="center"/>
    </xf>
    <xf numFmtId="0" fontId="9" fillId="0" borderId="26" xfId="0" applyFont="1" applyFill="1" applyBorder="1" applyAlignment="1" applyProtection="1">
      <alignment horizontal="center" vertical="center"/>
    </xf>
    <xf numFmtId="0" fontId="9" fillId="0" borderId="48" xfId="0" applyFont="1" applyFill="1" applyBorder="1" applyAlignment="1" applyProtection="1">
      <alignment horizontal="center" vertical="center"/>
    </xf>
    <xf numFmtId="0" fontId="9" fillId="0" borderId="53" xfId="0" applyNumberFormat="1" applyFont="1" applyFill="1" applyBorder="1" applyAlignment="1" applyProtection="1">
      <alignment horizontal="right" vertical="center" shrinkToFit="1"/>
    </xf>
    <xf numFmtId="0" fontId="9" fillId="0" borderId="29" xfId="0" applyNumberFormat="1" applyFont="1" applyFill="1" applyBorder="1" applyAlignment="1" applyProtection="1">
      <alignment horizontal="right" vertical="center" shrinkToFit="1"/>
    </xf>
    <xf numFmtId="183" fontId="9" fillId="0" borderId="29" xfId="0" applyNumberFormat="1" applyFont="1" applyFill="1" applyBorder="1" applyAlignment="1" applyProtection="1">
      <alignment horizontal="left" vertical="center" shrinkToFit="1"/>
    </xf>
    <xf numFmtId="183" fontId="9" fillId="0" borderId="14" xfId="0" applyNumberFormat="1" applyFont="1" applyFill="1" applyBorder="1" applyAlignment="1" applyProtection="1">
      <alignment horizontal="left" vertical="center" shrinkToFit="1"/>
    </xf>
    <xf numFmtId="14" fontId="9" fillId="0" borderId="29" xfId="0" applyNumberFormat="1" applyFont="1" applyFill="1" applyBorder="1" applyAlignment="1" applyProtection="1">
      <alignment horizontal="distributed" vertical="center"/>
    </xf>
    <xf numFmtId="38" fontId="9" fillId="0" borderId="2" xfId="1" applyFont="1" applyFill="1" applyBorder="1" applyAlignment="1" applyProtection="1">
      <alignment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44" xfId="0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vertical="center"/>
    </xf>
    <xf numFmtId="38" fontId="9" fillId="5" borderId="2" xfId="1" applyFont="1" applyFill="1" applyBorder="1" applyAlignment="1" applyProtection="1">
      <alignment vertical="center"/>
    </xf>
    <xf numFmtId="38" fontId="9" fillId="5" borderId="21" xfId="1" applyFont="1" applyFill="1" applyBorder="1" applyAlignment="1" applyProtection="1">
      <alignment vertical="center"/>
    </xf>
    <xf numFmtId="38" fontId="4" fillId="0" borderId="1" xfId="1" applyFont="1" applyFill="1" applyBorder="1" applyAlignment="1" applyProtection="1">
      <alignment horizontal="right" vertical="center"/>
    </xf>
    <xf numFmtId="38" fontId="4" fillId="0" borderId="2" xfId="1" applyFont="1" applyFill="1" applyBorder="1" applyAlignment="1" applyProtection="1">
      <alignment horizontal="right" vertical="center"/>
    </xf>
    <xf numFmtId="38" fontId="4" fillId="0" borderId="3" xfId="1" applyFont="1" applyFill="1" applyBorder="1" applyAlignment="1" applyProtection="1">
      <alignment horizontal="right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shrinkToFit="1"/>
    </xf>
    <xf numFmtId="0" fontId="4" fillId="0" borderId="0" xfId="0" applyFont="1" applyBorder="1" applyAlignment="1" applyProtection="1">
      <alignment horizontal="left" shrinkToFit="1"/>
    </xf>
    <xf numFmtId="0" fontId="4" fillId="0" borderId="61" xfId="0" applyFont="1" applyBorder="1" applyAlignment="1" applyProtection="1">
      <alignment horizontal="center" vertical="center" wrapText="1"/>
    </xf>
    <xf numFmtId="0" fontId="4" fillId="0" borderId="62" xfId="0" applyFont="1" applyBorder="1" applyAlignment="1" applyProtection="1">
      <alignment horizontal="center" vertical="center" wrapText="1"/>
    </xf>
    <xf numFmtId="0" fontId="4" fillId="0" borderId="93" xfId="0" applyFont="1" applyBorder="1" applyAlignment="1" applyProtection="1">
      <alignment horizontal="center" vertical="center" wrapText="1"/>
    </xf>
    <xf numFmtId="0" fontId="4" fillId="0" borderId="94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</xf>
    <xf numFmtId="0" fontId="4" fillId="0" borderId="93" xfId="0" applyFont="1" applyBorder="1" applyAlignment="1" applyProtection="1">
      <alignment horizontal="center" vertical="center"/>
    </xf>
    <xf numFmtId="0" fontId="4" fillId="0" borderId="63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38" fontId="6" fillId="5" borderId="95" xfId="1" applyFont="1" applyFill="1" applyBorder="1" applyAlignment="1" applyProtection="1">
      <alignment horizontal="center" vertical="center"/>
    </xf>
    <xf numFmtId="38" fontId="6" fillId="5" borderId="33" xfId="1" applyFont="1" applyFill="1" applyBorder="1" applyAlignment="1" applyProtection="1">
      <alignment horizontal="center" vertical="center"/>
    </xf>
    <xf numFmtId="38" fontId="6" fillId="5" borderId="96" xfId="1" applyFont="1" applyFill="1" applyBorder="1" applyAlignment="1" applyProtection="1">
      <alignment horizontal="center" vertical="center"/>
    </xf>
    <xf numFmtId="38" fontId="6" fillId="5" borderId="36" xfId="1" applyFont="1" applyFill="1" applyBorder="1" applyAlignment="1" applyProtection="1">
      <alignment horizontal="center" vertical="center"/>
    </xf>
    <xf numFmtId="38" fontId="6" fillId="5" borderId="37" xfId="1" applyFont="1" applyFill="1" applyBorder="1" applyAlignment="1" applyProtection="1">
      <alignment horizontal="center" vertical="center"/>
    </xf>
    <xf numFmtId="38" fontId="6" fillId="5" borderId="97" xfId="1" applyFont="1" applyFill="1" applyBorder="1" applyAlignment="1" applyProtection="1">
      <alignment horizontal="center" vertical="center"/>
    </xf>
    <xf numFmtId="176" fontId="6" fillId="5" borderId="34" xfId="1" applyNumberFormat="1" applyFont="1" applyFill="1" applyBorder="1" applyAlignment="1" applyProtection="1">
      <alignment horizontal="right" vertical="center"/>
    </xf>
    <xf numFmtId="176" fontId="6" fillId="5" borderId="33" xfId="1" applyNumberFormat="1" applyFont="1" applyFill="1" applyBorder="1" applyAlignment="1" applyProtection="1">
      <alignment horizontal="right" vertical="center"/>
    </xf>
    <xf numFmtId="176" fontId="6" fillId="5" borderId="35" xfId="1" applyNumberFormat="1" applyFont="1" applyFill="1" applyBorder="1" applyAlignment="1" applyProtection="1">
      <alignment horizontal="right" vertical="center"/>
    </xf>
    <xf numFmtId="176" fontId="6" fillId="5" borderId="38" xfId="1" applyNumberFormat="1" applyFont="1" applyFill="1" applyBorder="1" applyAlignment="1" applyProtection="1">
      <alignment horizontal="right" vertical="center"/>
    </xf>
    <xf numFmtId="176" fontId="6" fillId="5" borderId="37" xfId="1" applyNumberFormat="1" applyFont="1" applyFill="1" applyBorder="1" applyAlignment="1" applyProtection="1">
      <alignment horizontal="right" vertical="center"/>
    </xf>
    <xf numFmtId="176" fontId="6" fillId="5" borderId="39" xfId="1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9" fillId="0" borderId="29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9" fillId="0" borderId="30" xfId="0" applyFont="1" applyFill="1" applyBorder="1" applyAlignment="1" applyProtection="1">
      <alignment horizontal="center" vertical="center"/>
    </xf>
    <xf numFmtId="0" fontId="9" fillId="0" borderId="31" xfId="0" applyFont="1" applyFill="1" applyBorder="1" applyAlignment="1" applyProtection="1">
      <alignment horizontal="center" vertical="center"/>
    </xf>
    <xf numFmtId="0" fontId="9" fillId="0" borderId="32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3" fillId="0" borderId="88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 shrinkToFit="1"/>
    </xf>
    <xf numFmtId="0" fontId="0" fillId="0" borderId="89" xfId="0" applyFill="1" applyBorder="1" applyAlignment="1" applyProtection="1">
      <alignment horizontal="center" vertical="center" shrinkToFit="1"/>
    </xf>
    <xf numFmtId="0" fontId="0" fillId="0" borderId="45" xfId="0" applyFill="1" applyBorder="1" applyAlignment="1" applyProtection="1">
      <alignment horizontal="center" vertical="center" shrinkToFit="1"/>
    </xf>
    <xf numFmtId="0" fontId="4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shrinkToFit="1"/>
    </xf>
    <xf numFmtId="0" fontId="4" fillId="0" borderId="0" xfId="0" applyFont="1" applyFill="1" applyAlignment="1" applyProtection="1">
      <alignment horizontal="center" vertical="center" shrinkToFit="1"/>
    </xf>
    <xf numFmtId="0" fontId="3" fillId="0" borderId="47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0" fillId="0" borderId="26" xfId="0" applyFill="1" applyBorder="1" applyAlignment="1" applyProtection="1">
      <alignment horizontal="center" vertical="center" shrinkToFit="1"/>
    </xf>
    <xf numFmtId="0" fontId="0" fillId="0" borderId="27" xfId="0" applyFill="1" applyBorder="1" applyAlignment="1" applyProtection="1">
      <alignment horizontal="center" vertical="center" shrinkToFit="1"/>
    </xf>
    <xf numFmtId="0" fontId="0" fillId="0" borderId="28" xfId="0" applyFill="1" applyBorder="1" applyAlignment="1" applyProtection="1">
      <alignment horizontal="center" vertical="center" shrinkToFi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14" fillId="0" borderId="26" xfId="0" applyFont="1" applyFill="1" applyBorder="1" applyAlignment="1" applyProtection="1">
      <alignment horizontal="center" vertical="center" shrinkToFit="1"/>
    </xf>
    <xf numFmtId="0" fontId="14" fillId="0" borderId="27" xfId="0" applyFont="1" applyFill="1" applyBorder="1" applyAlignment="1" applyProtection="1">
      <alignment horizontal="center" vertical="center" shrinkToFit="1"/>
    </xf>
    <xf numFmtId="0" fontId="14" fillId="0" borderId="48" xfId="0" applyFont="1" applyFill="1" applyBorder="1" applyAlignment="1" applyProtection="1">
      <alignment horizontal="center" vertical="center" shrinkToFit="1"/>
    </xf>
    <xf numFmtId="0" fontId="0" fillId="0" borderId="0" xfId="0" applyFill="1" applyAlignment="1" applyProtection="1">
      <alignment vertical="center" shrinkToFit="1"/>
    </xf>
    <xf numFmtId="0" fontId="13" fillId="0" borderId="0" xfId="0" applyFont="1" applyFill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/>
    </xf>
    <xf numFmtId="182" fontId="0" fillId="0" borderId="31" xfId="0" applyNumberFormat="1" applyFill="1" applyBorder="1" applyAlignment="1" applyProtection="1">
      <alignment horizontal="right" vertical="center"/>
    </xf>
    <xf numFmtId="0" fontId="31" fillId="0" borderId="0" xfId="0" applyFont="1" applyFill="1" applyAlignment="1" applyProtection="1">
      <alignment horizontal="center" vertical="center" wrapText="1" shrinkToFit="1"/>
    </xf>
    <xf numFmtId="0" fontId="6" fillId="0" borderId="0" xfId="0" applyFont="1" applyFill="1" applyAlignment="1" applyProtection="1">
      <alignment horizontal="center" vertical="center" shrinkToFit="1"/>
    </xf>
    <xf numFmtId="0" fontId="0" fillId="0" borderId="0" xfId="0" applyNumberFormat="1" applyFill="1" applyAlignment="1" applyProtection="1">
      <alignment horizontal="center" vertical="center" shrinkToFit="1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 shrinkToFit="1"/>
    </xf>
    <xf numFmtId="0" fontId="0" fillId="0" borderId="29" xfId="0" applyFill="1" applyBorder="1" applyAlignment="1" applyProtection="1">
      <alignment horizontal="center" vertical="center" shrinkToFit="1"/>
    </xf>
    <xf numFmtId="0" fontId="0" fillId="0" borderId="14" xfId="0" applyFill="1" applyBorder="1" applyAlignment="1" applyProtection="1">
      <alignment horizontal="center" vertical="center" shrinkToFit="1"/>
    </xf>
    <xf numFmtId="0" fontId="3" fillId="0" borderId="46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38" fontId="10" fillId="0" borderId="46" xfId="1" applyFont="1" applyFill="1" applyBorder="1" applyAlignment="1" applyProtection="1">
      <alignment horizontal="center" vertical="center"/>
    </xf>
    <xf numFmtId="38" fontId="10" fillId="0" borderId="23" xfId="1" applyFont="1" applyFill="1" applyBorder="1" applyAlignment="1" applyProtection="1">
      <alignment horizontal="center" vertical="center"/>
    </xf>
    <xf numFmtId="38" fontId="10" fillId="0" borderId="24" xfId="1" applyFont="1" applyFill="1" applyBorder="1" applyAlignment="1" applyProtection="1">
      <alignment horizontal="center" vertical="center"/>
    </xf>
    <xf numFmtId="0" fontId="115" fillId="0" borderId="0" xfId="0" applyFont="1" applyAlignment="1">
      <alignment vertical="center"/>
    </xf>
    <xf numFmtId="0" fontId="4" fillId="0" borderId="31" xfId="0" applyFont="1" applyBorder="1" applyAlignment="1" applyProtection="1">
      <alignment horizontal="center" vertical="center"/>
    </xf>
    <xf numFmtId="182" fontId="0" fillId="2" borderId="31" xfId="0" applyNumberFormat="1" applyFill="1" applyBorder="1" applyAlignment="1" applyProtection="1">
      <alignment horizontal="right" vertical="center"/>
    </xf>
    <xf numFmtId="0" fontId="54" fillId="2" borderId="0" xfId="0" applyFont="1" applyFill="1" applyAlignment="1" applyProtection="1">
      <alignment vertical="center" shrinkToFit="1"/>
    </xf>
    <xf numFmtId="0" fontId="3" fillId="0" borderId="15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93" fillId="2" borderId="21" xfId="0" applyFont="1" applyFill="1" applyBorder="1" applyAlignment="1" applyProtection="1">
      <alignment horizontal="center" vertical="center"/>
    </xf>
    <xf numFmtId="0" fontId="93" fillId="2" borderId="29" xfId="0" applyFont="1" applyFill="1" applyBorder="1" applyAlignment="1" applyProtection="1">
      <alignment horizontal="center" vertical="center"/>
    </xf>
    <xf numFmtId="0" fontId="93" fillId="2" borderId="29" xfId="0" quotePrefix="1" applyFont="1" applyFill="1" applyBorder="1" applyAlignment="1" applyProtection="1">
      <alignment horizontal="center" vertical="center"/>
    </xf>
    <xf numFmtId="0" fontId="93" fillId="2" borderId="14" xfId="0" applyFont="1" applyFill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center" vertical="center" wrapText="1" shrinkToFit="1"/>
    </xf>
    <xf numFmtId="0" fontId="95" fillId="2" borderId="0" xfId="0" applyFont="1" applyFill="1" applyAlignment="1" applyProtection="1">
      <alignment horizontal="center" vertical="center" shrinkToFit="1"/>
    </xf>
    <xf numFmtId="49" fontId="54" fillId="2" borderId="0" xfId="0" applyNumberFormat="1" applyFont="1" applyFill="1" applyAlignment="1" applyProtection="1">
      <alignment horizontal="center" vertical="center" shrinkToFit="1"/>
    </xf>
    <xf numFmtId="0" fontId="54" fillId="2" borderId="0" xfId="0" applyFont="1" applyFill="1" applyAlignment="1" applyProtection="1">
      <alignment horizontal="center" vertical="center" shrinkToFit="1"/>
    </xf>
    <xf numFmtId="0" fontId="3" fillId="0" borderId="47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93" fillId="2" borderId="26" xfId="0" applyFont="1" applyFill="1" applyBorder="1" applyAlignment="1" applyProtection="1">
      <alignment horizontal="center" vertical="center"/>
    </xf>
    <xf numFmtId="0" fontId="54" fillId="2" borderId="27" xfId="0" applyFont="1" applyFill="1" applyBorder="1" applyAlignment="1" applyProtection="1">
      <alignment horizontal="center" vertical="center"/>
    </xf>
    <xf numFmtId="0" fontId="54" fillId="2" borderId="28" xfId="0" applyFont="1" applyFill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94" fillId="2" borderId="26" xfId="0" applyFont="1" applyFill="1" applyBorder="1" applyAlignment="1" applyProtection="1">
      <alignment horizontal="center" vertical="center" wrapText="1"/>
    </xf>
    <xf numFmtId="0" fontId="94" fillId="2" borderId="27" xfId="0" applyFont="1" applyFill="1" applyBorder="1" applyAlignment="1" applyProtection="1">
      <alignment horizontal="center" vertical="center" wrapText="1"/>
    </xf>
    <xf numFmtId="0" fontId="94" fillId="2" borderId="48" xfId="0" applyFont="1" applyFill="1" applyBorder="1" applyAlignment="1" applyProtection="1">
      <alignment horizontal="center" vertical="center" wrapText="1"/>
    </xf>
    <xf numFmtId="38" fontId="6" fillId="0" borderId="95" xfId="1" applyFont="1" applyBorder="1" applyAlignment="1" applyProtection="1">
      <alignment horizontal="center" vertical="center"/>
    </xf>
    <xf numFmtId="38" fontId="6" fillId="0" borderId="33" xfId="1" applyFont="1" applyBorder="1" applyAlignment="1" applyProtection="1">
      <alignment horizontal="center" vertical="center"/>
    </xf>
    <xf numFmtId="38" fontId="6" fillId="0" borderId="96" xfId="1" applyFont="1" applyBorder="1" applyAlignment="1" applyProtection="1">
      <alignment horizontal="center" vertical="center"/>
    </xf>
    <xf numFmtId="38" fontId="6" fillId="0" borderId="36" xfId="1" applyFont="1" applyBorder="1" applyAlignment="1" applyProtection="1">
      <alignment horizontal="center" vertical="center"/>
    </xf>
    <xf numFmtId="38" fontId="6" fillId="0" borderId="37" xfId="1" applyFont="1" applyBorder="1" applyAlignment="1" applyProtection="1">
      <alignment horizontal="center" vertical="center"/>
    </xf>
    <xf numFmtId="38" fontId="6" fillId="0" borderId="97" xfId="1" applyFont="1" applyBorder="1" applyAlignment="1" applyProtection="1">
      <alignment horizontal="center" vertical="center"/>
    </xf>
    <xf numFmtId="176" fontId="6" fillId="0" borderId="34" xfId="1" applyNumberFormat="1" applyFont="1" applyFill="1" applyBorder="1" applyAlignment="1" applyProtection="1">
      <alignment horizontal="right" vertical="center"/>
    </xf>
    <xf numFmtId="176" fontId="6" fillId="0" borderId="33" xfId="1" applyNumberFormat="1" applyFont="1" applyFill="1" applyBorder="1" applyAlignment="1" applyProtection="1">
      <alignment horizontal="right" vertical="center"/>
    </xf>
    <xf numFmtId="176" fontId="6" fillId="0" borderId="35" xfId="1" applyNumberFormat="1" applyFont="1" applyFill="1" applyBorder="1" applyAlignment="1" applyProtection="1">
      <alignment horizontal="right" vertical="center"/>
    </xf>
    <xf numFmtId="176" fontId="6" fillId="0" borderId="38" xfId="1" applyNumberFormat="1" applyFont="1" applyFill="1" applyBorder="1" applyAlignment="1" applyProtection="1">
      <alignment horizontal="right" vertical="center"/>
    </xf>
    <xf numFmtId="176" fontId="6" fillId="0" borderId="37" xfId="1" applyNumberFormat="1" applyFont="1" applyFill="1" applyBorder="1" applyAlignment="1" applyProtection="1">
      <alignment horizontal="right" vertical="center"/>
    </xf>
    <xf numFmtId="176" fontId="6" fillId="0" borderId="39" xfId="1" applyNumberFormat="1" applyFont="1" applyFill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4" fillId="2" borderId="21" xfId="0" applyFont="1" applyFill="1" applyBorder="1" applyAlignment="1" applyProtection="1">
      <alignment horizontal="center" vertical="center"/>
    </xf>
    <xf numFmtId="0" fontId="54" fillId="2" borderId="29" xfId="0" applyFont="1" applyFill="1" applyBorder="1" applyAlignment="1" applyProtection="1">
      <alignment horizontal="center" vertical="center"/>
    </xf>
    <xf numFmtId="0" fontId="54" fillId="2" borderId="14" xfId="0" applyFont="1" applyFill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54" fillId="2" borderId="2" xfId="0" applyFont="1" applyFill="1" applyBorder="1" applyAlignment="1" applyProtection="1">
      <alignment horizontal="center" vertical="center"/>
    </xf>
    <xf numFmtId="0" fontId="54" fillId="2" borderId="3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54" fillId="2" borderId="30" xfId="0" applyFont="1" applyFill="1" applyBorder="1" applyAlignment="1" applyProtection="1">
      <alignment horizontal="center" vertical="center"/>
    </xf>
    <xf numFmtId="0" fontId="54" fillId="2" borderId="31" xfId="0" applyFont="1" applyFill="1" applyBorder="1" applyAlignment="1" applyProtection="1">
      <alignment horizontal="center" vertical="center"/>
    </xf>
    <xf numFmtId="0" fontId="54" fillId="2" borderId="32" xfId="0" applyFont="1" applyFill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54" fillId="2" borderId="5" xfId="0" applyFont="1" applyFill="1" applyBorder="1" applyAlignment="1" applyProtection="1">
      <alignment horizontal="center" vertical="center"/>
    </xf>
    <xf numFmtId="0" fontId="54" fillId="2" borderId="6" xfId="0" applyFont="1" applyFill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54" fillId="2" borderId="22" xfId="0" applyFont="1" applyFill="1" applyBorder="1" applyAlignment="1" applyProtection="1">
      <alignment horizontal="center" vertical="center"/>
    </xf>
    <xf numFmtId="0" fontId="54" fillId="2" borderId="89" xfId="0" applyFont="1" applyFill="1" applyBorder="1" applyAlignment="1" applyProtection="1">
      <alignment horizontal="center" vertical="center"/>
    </xf>
    <xf numFmtId="0" fontId="54" fillId="2" borderId="4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shrinkToFit="1"/>
    </xf>
    <xf numFmtId="0" fontId="4" fillId="0" borderId="56" xfId="0" applyFont="1" applyBorder="1" applyAlignment="1" applyProtection="1">
      <alignment horizontal="left" shrinkToFi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54" fillId="2" borderId="8" xfId="0" applyFont="1" applyFill="1" applyBorder="1" applyAlignment="1" applyProtection="1">
      <alignment horizontal="center" vertical="center"/>
    </xf>
    <xf numFmtId="0" fontId="54" fillId="2" borderId="9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left" shrinkToFit="1"/>
    </xf>
    <xf numFmtId="0" fontId="4" fillId="0" borderId="0" xfId="0" applyFont="1" applyBorder="1" applyAlignment="1">
      <alignment horizontal="left" shrinkToFit="1"/>
    </xf>
    <xf numFmtId="0" fontId="4" fillId="0" borderId="93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3" fillId="0" borderId="94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38" fontId="54" fillId="2" borderId="2" xfId="1" applyFont="1" applyFill="1" applyBorder="1" applyAlignment="1" applyProtection="1">
      <alignment vertical="center"/>
    </xf>
    <xf numFmtId="38" fontId="54" fillId="2" borderId="21" xfId="1" applyFont="1" applyFill="1" applyBorder="1" applyAlignment="1" applyProtection="1">
      <alignment vertical="center"/>
    </xf>
    <xf numFmtId="0" fontId="54" fillId="2" borderId="53" xfId="0" applyNumberFormat="1" applyFont="1" applyFill="1" applyBorder="1" applyAlignment="1" applyProtection="1">
      <alignment horizontal="right" vertical="center" shrinkToFit="1"/>
    </xf>
    <xf numFmtId="0" fontId="54" fillId="2" borderId="29" xfId="0" applyNumberFormat="1" applyFont="1" applyFill="1" applyBorder="1" applyAlignment="1" applyProtection="1">
      <alignment horizontal="right" vertical="center" shrinkToFit="1"/>
    </xf>
    <xf numFmtId="183" fontId="9" fillId="0" borderId="23" xfId="0" applyNumberFormat="1" applyFont="1" applyFill="1" applyBorder="1" applyAlignment="1" applyProtection="1">
      <alignment vertical="center" shrinkToFit="1"/>
    </xf>
    <xf numFmtId="183" fontId="9" fillId="0" borderId="16" xfId="0" applyNumberFormat="1" applyFont="1" applyFill="1" applyBorder="1" applyAlignment="1" applyProtection="1">
      <alignment vertical="center" shrinkToFit="1"/>
    </xf>
    <xf numFmtId="0" fontId="54" fillId="2" borderId="44" xfId="0" applyFont="1" applyFill="1" applyBorder="1" applyAlignment="1" applyProtection="1">
      <alignment horizontal="center" vertical="center"/>
    </xf>
    <xf numFmtId="38" fontId="54" fillId="2" borderId="1" xfId="1" applyFont="1" applyFill="1" applyBorder="1" applyAlignment="1" applyProtection="1">
      <alignment vertical="center"/>
    </xf>
    <xf numFmtId="38" fontId="54" fillId="2" borderId="26" xfId="1" applyFont="1" applyFill="1" applyBorder="1" applyAlignment="1" applyProtection="1">
      <alignment vertical="center"/>
    </xf>
    <xf numFmtId="38" fontId="54" fillId="2" borderId="27" xfId="1" applyFont="1" applyFill="1" applyBorder="1" applyAlignment="1" applyProtection="1">
      <alignment vertical="center"/>
    </xf>
    <xf numFmtId="38" fontId="54" fillId="2" borderId="28" xfId="1" applyFont="1" applyFill="1" applyBorder="1" applyAlignment="1" applyProtection="1">
      <alignment vertical="center"/>
    </xf>
    <xf numFmtId="38" fontId="54" fillId="2" borderId="48" xfId="1" applyFont="1" applyFill="1" applyBorder="1" applyAlignment="1" applyProtection="1">
      <alignment vertical="center"/>
    </xf>
    <xf numFmtId="38" fontId="4" fillId="0" borderId="47" xfId="1" applyFont="1" applyFill="1" applyBorder="1" applyAlignment="1" applyProtection="1">
      <alignment horizontal="right" vertical="center"/>
    </xf>
    <xf numFmtId="38" fontId="4" fillId="0" borderId="27" xfId="1" applyFont="1" applyFill="1" applyBorder="1" applyAlignment="1" applyProtection="1">
      <alignment horizontal="right" vertical="center"/>
    </xf>
    <xf numFmtId="38" fontId="4" fillId="0" borderId="48" xfId="1" applyFont="1" applyFill="1" applyBorder="1" applyAlignment="1" applyProtection="1">
      <alignment horizontal="right" vertical="center"/>
    </xf>
    <xf numFmtId="0" fontId="54" fillId="2" borderId="47" xfId="0" applyNumberFormat="1" applyFont="1" applyFill="1" applyBorder="1" applyAlignment="1" applyProtection="1">
      <alignment horizontal="right" vertical="center" shrinkToFit="1"/>
    </xf>
    <xf numFmtId="0" fontId="54" fillId="2" borderId="27" xfId="0" applyNumberFormat="1" applyFont="1" applyFill="1" applyBorder="1" applyAlignment="1" applyProtection="1">
      <alignment horizontal="right" vertical="center" shrinkToFit="1"/>
    </xf>
    <xf numFmtId="183" fontId="9" fillId="0" borderId="27" xfId="0" applyNumberFormat="1" applyFont="1" applyFill="1" applyBorder="1" applyAlignment="1" applyProtection="1">
      <alignment vertical="center" shrinkToFit="1"/>
    </xf>
    <xf numFmtId="183" fontId="9" fillId="0" borderId="28" xfId="0" applyNumberFormat="1" applyFont="1" applyFill="1" applyBorder="1" applyAlignment="1" applyProtection="1">
      <alignment vertical="center" shrinkToFit="1"/>
    </xf>
    <xf numFmtId="0" fontId="54" fillId="2" borderId="26" xfId="0" applyFont="1" applyFill="1" applyBorder="1" applyAlignment="1" applyProtection="1">
      <alignment horizontal="center" vertical="center"/>
    </xf>
    <xf numFmtId="0" fontId="54" fillId="2" borderId="48" xfId="0" applyFont="1" applyFill="1" applyBorder="1" applyAlignment="1" applyProtection="1">
      <alignment horizontal="center" vertical="center"/>
    </xf>
    <xf numFmtId="38" fontId="54" fillId="2" borderId="47" xfId="1" applyFont="1" applyFill="1" applyBorder="1" applyAlignment="1" applyProtection="1">
      <alignment vertical="center"/>
    </xf>
    <xf numFmtId="14" fontId="9" fillId="2" borderId="21" xfId="0" applyNumberFormat="1" applyFont="1" applyFill="1" applyBorder="1" applyAlignment="1" applyProtection="1">
      <alignment horizontal="center" vertical="center" shrinkToFit="1"/>
      <protection locked="0"/>
    </xf>
    <xf numFmtId="14" fontId="9" fillId="2" borderId="29" xfId="0" applyNumberFormat="1" applyFont="1" applyFill="1" applyBorder="1" applyAlignment="1" applyProtection="1">
      <alignment horizontal="center" vertical="center" shrinkToFit="1"/>
      <protection locked="0"/>
    </xf>
    <xf numFmtId="38" fontId="9" fillId="2" borderId="21" xfId="1" applyFont="1" applyFill="1" applyBorder="1" applyAlignment="1" applyProtection="1">
      <alignment horizontal="center" vertical="center" shrinkToFit="1"/>
      <protection locked="0"/>
    </xf>
    <xf numFmtId="38" fontId="9" fillId="2" borderId="14" xfId="1" applyFont="1" applyFill="1" applyBorder="1" applyAlignment="1" applyProtection="1">
      <alignment horizontal="center" vertical="center" shrinkToFit="1"/>
      <protection locked="0"/>
    </xf>
    <xf numFmtId="14" fontId="9" fillId="2" borderId="26" xfId="0" applyNumberFormat="1" applyFont="1" applyFill="1" applyBorder="1" applyAlignment="1" applyProtection="1">
      <alignment horizontal="center" vertical="center" shrinkToFit="1"/>
      <protection locked="0"/>
    </xf>
    <xf numFmtId="14" fontId="9" fillId="2" borderId="27" xfId="0" applyNumberFormat="1" applyFont="1" applyFill="1" applyBorder="1" applyAlignment="1" applyProtection="1">
      <alignment horizontal="center" vertical="center" shrinkToFit="1"/>
      <protection locked="0"/>
    </xf>
    <xf numFmtId="38" fontId="9" fillId="2" borderId="26" xfId="1" applyFont="1" applyFill="1" applyBorder="1" applyAlignment="1" applyProtection="1">
      <alignment horizontal="center" vertical="center" shrinkToFit="1"/>
      <protection locked="0"/>
    </xf>
    <xf numFmtId="38" fontId="9" fillId="2" borderId="28" xfId="1" applyFont="1" applyFill="1" applyBorder="1" applyAlignment="1" applyProtection="1">
      <alignment horizontal="center" vertical="center" shrinkToFit="1"/>
      <protection locked="0"/>
    </xf>
    <xf numFmtId="38" fontId="54" fillId="0" borderId="41" xfId="1" applyFont="1" applyFill="1" applyBorder="1" applyAlignment="1" applyProtection="1">
      <alignment vertical="center"/>
    </xf>
    <xf numFmtId="38" fontId="54" fillId="0" borderId="49" xfId="1" applyFont="1" applyFill="1" applyBorder="1" applyAlignment="1" applyProtection="1">
      <alignment vertical="center"/>
    </xf>
    <xf numFmtId="38" fontId="54" fillId="0" borderId="43" xfId="1" applyFont="1" applyFill="1" applyBorder="1" applyAlignment="1" applyProtection="1">
      <alignment vertical="center"/>
    </xf>
    <xf numFmtId="38" fontId="47" fillId="0" borderId="41" xfId="1" applyFont="1" applyFill="1" applyBorder="1" applyAlignment="1" applyProtection="1">
      <alignment vertical="center"/>
    </xf>
    <xf numFmtId="38" fontId="47" fillId="0" borderId="49" xfId="1" applyFont="1" applyFill="1" applyBorder="1" applyAlignment="1" applyProtection="1">
      <alignment vertical="center"/>
    </xf>
    <xf numFmtId="38" fontId="47" fillId="0" borderId="55" xfId="1" applyFont="1" applyFill="1" applyBorder="1" applyAlignment="1" applyProtection="1">
      <alignment vertical="center"/>
    </xf>
    <xf numFmtId="38" fontId="4" fillId="0" borderId="54" xfId="1" applyFont="1" applyFill="1" applyBorder="1" applyAlignment="1" applyProtection="1">
      <alignment horizontal="right" vertical="center"/>
    </xf>
    <xf numFmtId="38" fontId="4" fillId="0" borderId="49" xfId="1" applyFont="1" applyFill="1" applyBorder="1" applyAlignment="1" applyProtection="1">
      <alignment horizontal="right" vertical="center"/>
    </xf>
    <xf numFmtId="38" fontId="4" fillId="0" borderId="55" xfId="1" applyFont="1" applyFill="1" applyBorder="1" applyAlignment="1" applyProtection="1">
      <alignment horizontal="right" vertical="center"/>
    </xf>
    <xf numFmtId="0" fontId="54" fillId="2" borderId="90" xfId="0" applyNumberFormat="1" applyFont="1" applyFill="1" applyBorder="1" applyAlignment="1" applyProtection="1">
      <alignment horizontal="right" vertical="center" shrinkToFit="1"/>
    </xf>
    <xf numFmtId="0" fontId="54" fillId="2" borderId="89" xfId="0" applyNumberFormat="1" applyFont="1" applyFill="1" applyBorder="1" applyAlignment="1" applyProtection="1">
      <alignment horizontal="right" vertical="center" shrinkToFit="1"/>
    </xf>
    <xf numFmtId="183" fontId="9" fillId="0" borderId="13" xfId="0" applyNumberFormat="1" applyFont="1" applyFill="1" applyBorder="1" applyAlignment="1" applyProtection="1">
      <alignment vertical="center" shrinkToFit="1"/>
    </xf>
    <xf numFmtId="183" fontId="9" fillId="0" borderId="20" xfId="0" applyNumberFormat="1" applyFont="1" applyFill="1" applyBorder="1" applyAlignment="1" applyProtection="1">
      <alignment vertical="center" shrinkToFit="1"/>
    </xf>
    <xf numFmtId="38" fontId="54" fillId="0" borderId="54" xfId="1" applyFont="1" applyFill="1" applyBorder="1" applyAlignment="1" applyProtection="1">
      <alignment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89" xfId="0" applyFont="1" applyFill="1" applyBorder="1" applyAlignment="1">
      <alignment horizontal="center" vertical="center"/>
    </xf>
    <xf numFmtId="0" fontId="9" fillId="0" borderId="98" xfId="0" applyFont="1" applyFill="1" applyBorder="1" applyAlignment="1">
      <alignment horizontal="center" vertical="center"/>
    </xf>
    <xf numFmtId="38" fontId="9" fillId="2" borderId="22" xfId="1" applyFont="1" applyFill="1" applyBorder="1" applyAlignment="1" applyProtection="1">
      <alignment horizontal="center" vertical="center" shrinkToFit="1"/>
      <protection locked="0"/>
    </xf>
    <xf numFmtId="38" fontId="9" fillId="2" borderId="98" xfId="1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/>
    </xf>
    <xf numFmtId="0" fontId="61" fillId="0" borderId="23" xfId="0" applyFont="1" applyBorder="1" applyAlignment="1" applyProtection="1">
      <alignment vertical="top" wrapText="1"/>
    </xf>
    <xf numFmtId="0" fontId="6" fillId="0" borderId="0" xfId="0" applyFont="1" applyAlignment="1" applyProtection="1">
      <alignment horizontal="center"/>
    </xf>
    <xf numFmtId="178" fontId="101" fillId="2" borderId="88" xfId="0" applyNumberFormat="1" applyFont="1" applyFill="1" applyBorder="1" applyAlignment="1">
      <alignment vertical="center" shrinkToFit="1"/>
    </xf>
    <xf numFmtId="178" fontId="101" fillId="2" borderId="13" xfId="0" applyNumberFormat="1" applyFont="1" applyFill="1" applyBorder="1" applyAlignment="1">
      <alignment vertical="center" shrinkToFit="1"/>
    </xf>
    <xf numFmtId="178" fontId="101" fillId="2" borderId="57" xfId="0" applyNumberFormat="1" applyFont="1" applyFill="1" applyBorder="1" applyAlignment="1">
      <alignment vertical="center" shrinkToFit="1"/>
    </xf>
    <xf numFmtId="38" fontId="4" fillId="0" borderId="61" xfId="1" applyFont="1" applyBorder="1" applyAlignment="1">
      <alignment vertical="center"/>
    </xf>
    <xf numFmtId="38" fontId="4" fillId="0" borderId="62" xfId="1" applyFont="1" applyBorder="1" applyAlignment="1">
      <alignment vertical="center"/>
    </xf>
    <xf numFmtId="38" fontId="4" fillId="0" borderId="94" xfId="1" applyFont="1" applyBorder="1" applyAlignment="1">
      <alignment vertical="center"/>
    </xf>
    <xf numFmtId="38" fontId="4" fillId="0" borderId="93" xfId="1" applyFont="1" applyBorder="1" applyAlignment="1">
      <alignment vertical="center"/>
    </xf>
    <xf numFmtId="38" fontId="4" fillId="0" borderId="63" xfId="1" applyFont="1" applyBorder="1" applyAlignment="1">
      <alignment vertical="center"/>
    </xf>
    <xf numFmtId="178" fontId="101" fillId="2" borderId="47" xfId="0" applyNumberFormat="1" applyFont="1" applyFill="1" applyBorder="1" applyAlignment="1">
      <alignment vertical="center" shrinkToFit="1"/>
    </xf>
    <xf numFmtId="178" fontId="101" fillId="2" borderId="27" xfId="0" applyNumberFormat="1" applyFont="1" applyFill="1" applyBorder="1" applyAlignment="1">
      <alignment vertical="center" shrinkToFit="1"/>
    </xf>
    <xf numFmtId="178" fontId="101" fillId="2" borderId="48" xfId="0" applyNumberFormat="1" applyFont="1" applyFill="1" applyBorder="1" applyAlignment="1">
      <alignment vertical="center" shrinkToFit="1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22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46" xfId="1" applyFont="1" applyBorder="1" applyAlignment="1">
      <alignment vertical="center"/>
    </xf>
    <xf numFmtId="0" fontId="31" fillId="0" borderId="53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2" borderId="29" xfId="0" applyFont="1" applyFill="1" applyBorder="1" applyAlignment="1">
      <alignment vertical="center" shrinkToFit="1"/>
    </xf>
    <xf numFmtId="0" fontId="31" fillId="2" borderId="44" xfId="0" applyFont="1" applyFill="1" applyBorder="1" applyAlignment="1">
      <alignment vertical="center" shrinkToFit="1"/>
    </xf>
    <xf numFmtId="9" fontId="4" fillId="0" borderId="44" xfId="0" applyNumberFormat="1" applyFont="1" applyBorder="1" applyAlignment="1" applyProtection="1">
      <alignment horizontal="center" vertical="center" shrinkToFit="1"/>
    </xf>
    <xf numFmtId="38" fontId="4" fillId="0" borderId="10" xfId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4" fillId="0" borderId="21" xfId="0" applyFont="1" applyFill="1" applyBorder="1" applyAlignment="1" applyProtection="1">
      <alignment horizontal="center" vertical="center" shrinkToFit="1"/>
      <protection locked="0"/>
    </xf>
    <xf numFmtId="0" fontId="54" fillId="0" borderId="29" xfId="0" applyFont="1" applyFill="1" applyBorder="1" applyAlignment="1" applyProtection="1">
      <alignment horizontal="center" vertical="center" shrinkToFit="1"/>
      <protection locked="0"/>
    </xf>
    <xf numFmtId="0" fontId="54" fillId="0" borderId="14" xfId="0" applyFont="1" applyFill="1" applyBorder="1" applyAlignment="1" applyProtection="1">
      <alignment horizontal="center" vertical="center" shrinkToFit="1"/>
      <protection locked="0"/>
    </xf>
    <xf numFmtId="0" fontId="4" fillId="3" borderId="21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4" fillId="0" borderId="2" xfId="0" applyFont="1" applyFill="1" applyBorder="1" applyAlignment="1" applyProtection="1">
      <alignment horizontal="center" vertical="center" shrinkToFit="1"/>
      <protection locked="0"/>
    </xf>
    <xf numFmtId="0" fontId="54" fillId="0" borderId="3" xfId="0" applyFont="1" applyFill="1" applyBorder="1" applyAlignment="1" applyProtection="1">
      <alignment horizontal="center" vertical="center" shrinkToFit="1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 applyProtection="1">
      <alignment horizontal="center" vertical="center" shrinkToFit="1"/>
      <protection locked="0"/>
    </xf>
    <xf numFmtId="0" fontId="54" fillId="0" borderId="31" xfId="0" applyFont="1" applyFill="1" applyBorder="1" applyAlignment="1" applyProtection="1">
      <alignment horizontal="center" vertical="center" shrinkToFit="1"/>
      <protection locked="0"/>
    </xf>
    <xf numFmtId="0" fontId="54" fillId="0" borderId="32" xfId="0" applyFont="1" applyFill="1" applyBorder="1" applyAlignment="1" applyProtection="1">
      <alignment horizontal="center" vertical="center" shrinkToFit="1"/>
      <protection locked="0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54" fillId="0" borderId="5" xfId="0" applyFont="1" applyFill="1" applyBorder="1" applyAlignment="1" applyProtection="1">
      <alignment horizontal="center" vertical="center" shrinkToFit="1"/>
      <protection locked="0"/>
    </xf>
    <xf numFmtId="0" fontId="54" fillId="0" borderId="6" xfId="0" applyFon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4" fillId="0" borderId="8" xfId="0" applyFont="1" applyFill="1" applyBorder="1" applyAlignment="1" applyProtection="1">
      <alignment horizontal="center" vertical="center" shrinkToFit="1"/>
      <protection locked="0"/>
    </xf>
    <xf numFmtId="0" fontId="54" fillId="0" borderId="9" xfId="0" applyFont="1" applyFill="1" applyBorder="1" applyAlignment="1" applyProtection="1">
      <alignment horizontal="center" vertical="center" shrinkToFit="1"/>
      <protection locked="0"/>
    </xf>
    <xf numFmtId="14" fontId="15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5" xfId="0" applyFont="1" applyFill="1" applyBorder="1" applyAlignment="1" applyProtection="1">
      <alignment horizontal="center" vertical="center" shrinkToFit="1"/>
      <protection locked="0"/>
    </xf>
    <xf numFmtId="0" fontId="15" fillId="0" borderId="26" xfId="0" applyFont="1" applyFill="1" applyBorder="1" applyAlignment="1" applyProtection="1">
      <alignment horizontal="center" vertical="center" shrinkToFit="1"/>
      <protection locked="0"/>
    </xf>
    <xf numFmtId="0" fontId="15" fillId="0" borderId="137" xfId="0" applyFont="1" applyFill="1" applyBorder="1" applyAlignment="1" applyProtection="1">
      <alignment horizontal="center" vertical="center" shrinkToFit="1"/>
      <protection locked="0"/>
    </xf>
    <xf numFmtId="38" fontId="98" fillId="0" borderId="5" xfId="1" applyFont="1" applyFill="1" applyBorder="1" applyAlignment="1" applyProtection="1">
      <alignment horizontal="right" vertical="center" shrinkToFit="1"/>
      <protection locked="0"/>
    </xf>
    <xf numFmtId="38" fontId="98" fillId="0" borderId="26" xfId="1" applyFont="1" applyFill="1" applyBorder="1" applyAlignment="1" applyProtection="1">
      <alignment horizontal="right" vertical="center" shrinkToFit="1"/>
      <protection locked="0"/>
    </xf>
    <xf numFmtId="38" fontId="60" fillId="3" borderId="167" xfId="1" applyFont="1" applyFill="1" applyBorder="1" applyAlignment="1" applyProtection="1">
      <alignment horizontal="right" vertical="center" shrinkToFit="1"/>
    </xf>
    <xf numFmtId="38" fontId="60" fillId="3" borderId="50" xfId="1" applyFont="1" applyFill="1" applyBorder="1" applyAlignment="1" applyProtection="1">
      <alignment horizontal="right" vertical="center" shrinkToFit="1"/>
    </xf>
    <xf numFmtId="38" fontId="61" fillId="3" borderId="138" xfId="1" applyFont="1" applyFill="1" applyBorder="1" applyAlignment="1" applyProtection="1">
      <alignment vertical="center" shrinkToFit="1"/>
    </xf>
    <xf numFmtId="38" fontId="61" fillId="3" borderId="165" xfId="1" applyFont="1" applyFill="1" applyBorder="1" applyAlignment="1" applyProtection="1">
      <alignment vertical="center" shrinkToFit="1"/>
    </xf>
    <xf numFmtId="38" fontId="61" fillId="3" borderId="137" xfId="1" applyFont="1" applyFill="1" applyBorder="1" applyAlignment="1" applyProtection="1">
      <alignment vertical="center" shrinkToFit="1"/>
    </xf>
    <xf numFmtId="38" fontId="67" fillId="3" borderId="166" xfId="1" applyFont="1" applyFill="1" applyBorder="1" applyAlignment="1" applyProtection="1">
      <alignment horizontal="right" vertical="center" shrinkToFit="1"/>
    </xf>
    <xf numFmtId="38" fontId="67" fillId="3" borderId="52" xfId="1" applyFont="1" applyFill="1" applyBorder="1" applyAlignment="1" applyProtection="1">
      <alignment horizontal="right" vertical="center" shrinkToFit="1"/>
    </xf>
    <xf numFmtId="38" fontId="8" fillId="3" borderId="28" xfId="0" applyNumberFormat="1" applyFont="1" applyFill="1" applyBorder="1" applyAlignment="1" applyProtection="1">
      <alignment vertical="center" shrinkToFit="1"/>
    </xf>
    <xf numFmtId="0" fontId="8" fillId="3" borderId="5" xfId="0" applyFont="1" applyFill="1" applyBorder="1" applyAlignment="1" applyProtection="1">
      <alignment vertical="center" shrinkToFit="1"/>
    </xf>
    <xf numFmtId="0" fontId="8" fillId="3" borderId="28" xfId="0" applyFont="1" applyFill="1" applyBorder="1" applyAlignment="1" applyProtection="1">
      <alignment vertical="center" shrinkToFit="1"/>
    </xf>
    <xf numFmtId="38" fontId="74" fillId="3" borderId="81" xfId="1" applyFont="1" applyFill="1" applyBorder="1" applyAlignment="1" applyProtection="1">
      <alignment vertical="center" shrinkToFit="1"/>
    </xf>
    <xf numFmtId="38" fontId="74" fillId="3" borderId="124" xfId="1" applyFont="1" applyFill="1" applyBorder="1" applyAlignment="1" applyProtection="1">
      <alignment vertical="center" shrinkToFit="1"/>
    </xf>
    <xf numFmtId="14" fontId="66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66" fillId="0" borderId="5" xfId="0" applyFont="1" applyFill="1" applyBorder="1" applyAlignment="1" applyProtection="1">
      <alignment horizontal="center" vertical="center" shrinkToFit="1"/>
      <protection locked="0"/>
    </xf>
    <xf numFmtId="0" fontId="66" fillId="0" borderId="26" xfId="0" applyFont="1" applyFill="1" applyBorder="1" applyAlignment="1" applyProtection="1">
      <alignment horizontal="center" vertical="center" shrinkToFit="1"/>
      <protection locked="0"/>
    </xf>
    <xf numFmtId="0" fontId="3" fillId="3" borderId="143" xfId="0" applyFont="1" applyFill="1" applyBorder="1" applyAlignment="1" applyProtection="1">
      <alignment horizontal="center" vertical="center" wrapText="1"/>
    </xf>
    <xf numFmtId="0" fontId="3" fillId="3" borderId="162" xfId="0" applyFont="1" applyFill="1" applyBorder="1" applyAlignment="1" applyProtection="1">
      <alignment horizontal="center" vertical="center" wrapText="1"/>
    </xf>
    <xf numFmtId="0" fontId="3" fillId="3" borderId="160" xfId="0" applyFont="1" applyFill="1" applyBorder="1" applyAlignment="1" applyProtection="1">
      <alignment horizontal="center" vertical="center" wrapText="1"/>
    </xf>
    <xf numFmtId="0" fontId="67" fillId="3" borderId="164" xfId="0" applyFont="1" applyFill="1" applyBorder="1" applyAlignment="1" applyProtection="1">
      <alignment horizontal="center" vertical="center"/>
    </xf>
    <xf numFmtId="0" fontId="67" fillId="3" borderId="142" xfId="0" applyFont="1" applyFill="1" applyBorder="1" applyAlignment="1" applyProtection="1">
      <alignment horizontal="center" vertical="center"/>
    </xf>
    <xf numFmtId="0" fontId="67" fillId="3" borderId="143" xfId="0" applyFont="1" applyFill="1" applyBorder="1" applyAlignment="1" applyProtection="1">
      <alignment horizontal="center" vertical="center"/>
    </xf>
    <xf numFmtId="0" fontId="4" fillId="3" borderId="49" xfId="0" applyFont="1" applyFill="1" applyBorder="1" applyAlignment="1" applyProtection="1">
      <alignment horizontal="center" vertical="center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132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3" fillId="3" borderId="168" xfId="0" applyFont="1" applyFill="1" applyBorder="1" applyAlignment="1" applyProtection="1">
      <alignment horizontal="center" vertical="center" wrapText="1"/>
    </xf>
    <xf numFmtId="0" fontId="3" fillId="3" borderId="133" xfId="0" applyFont="1" applyFill="1" applyBorder="1" applyAlignment="1" applyProtection="1">
      <alignment horizontal="center" vertical="center" wrapText="1"/>
    </xf>
    <xf numFmtId="0" fontId="3" fillId="3" borderId="170" xfId="0" applyFont="1" applyFill="1" applyBorder="1" applyAlignment="1" applyProtection="1">
      <alignment horizontal="center" vertical="center" wrapText="1"/>
    </xf>
    <xf numFmtId="0" fontId="3" fillId="3" borderId="140" xfId="0" applyFont="1" applyFill="1" applyBorder="1" applyAlignment="1" applyProtection="1">
      <alignment horizontal="center" vertical="center" wrapText="1"/>
    </xf>
    <xf numFmtId="38" fontId="53" fillId="3" borderId="137" xfId="1" applyFont="1" applyFill="1" applyBorder="1" applyAlignment="1" applyProtection="1">
      <alignment vertical="center" shrinkToFit="1"/>
    </xf>
    <xf numFmtId="38" fontId="53" fillId="3" borderId="5" xfId="1" applyFont="1" applyFill="1" applyBorder="1" applyAlignment="1" applyProtection="1">
      <alignment vertical="center" shrinkToFit="1"/>
    </xf>
    <xf numFmtId="0" fontId="66" fillId="0" borderId="137" xfId="0" applyFont="1" applyFill="1" applyBorder="1" applyAlignment="1" applyProtection="1">
      <alignment horizontal="center" vertical="center" shrinkToFit="1"/>
      <protection locked="0"/>
    </xf>
    <xf numFmtId="38" fontId="61" fillId="0" borderId="5" xfId="1" applyFont="1" applyFill="1" applyBorder="1" applyAlignment="1" applyProtection="1">
      <alignment horizontal="right" vertical="center" shrinkToFit="1"/>
      <protection locked="0"/>
    </xf>
    <xf numFmtId="38" fontId="61" fillId="0" borderId="26" xfId="1" applyFont="1" applyFill="1" applyBorder="1" applyAlignment="1" applyProtection="1">
      <alignment horizontal="right" vertical="center" shrinkToFit="1"/>
      <protection locked="0"/>
    </xf>
    <xf numFmtId="38" fontId="59" fillId="3" borderId="70" xfId="1" applyFont="1" applyFill="1" applyBorder="1" applyAlignment="1" applyProtection="1">
      <alignment vertical="center" shrinkToFit="1"/>
    </xf>
    <xf numFmtId="38" fontId="59" fillId="3" borderId="72" xfId="1" applyFont="1" applyFill="1" applyBorder="1" applyAlignment="1" applyProtection="1">
      <alignment vertical="center" shrinkToFit="1"/>
    </xf>
    <xf numFmtId="38" fontId="53" fillId="3" borderId="26" xfId="1" applyFont="1" applyFill="1" applyBorder="1" applyAlignment="1" applyProtection="1">
      <alignment vertical="center" shrinkToFit="1"/>
    </xf>
    <xf numFmtId="182" fontId="0" fillId="3" borderId="0" xfId="0" applyNumberFormat="1" applyFill="1" applyBorder="1" applyAlignment="1" applyProtection="1">
      <alignment horizontal="center" vertical="center"/>
    </xf>
    <xf numFmtId="0" fontId="45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center" vertical="center" shrinkToFit="1"/>
    </xf>
    <xf numFmtId="0" fontId="95" fillId="0" borderId="0" xfId="0" applyFont="1" applyFill="1" applyAlignment="1" applyProtection="1">
      <alignment horizontal="center" vertical="center" shrinkToFit="1"/>
      <protection locked="0"/>
    </xf>
    <xf numFmtId="49" fontId="97" fillId="0" borderId="0" xfId="0" applyNumberFormat="1" applyFont="1" applyFill="1" applyAlignment="1" applyProtection="1">
      <alignment horizontal="center" vertical="center" shrinkToFit="1"/>
      <protection locked="0"/>
    </xf>
    <xf numFmtId="0" fontId="52" fillId="3" borderId="0" xfId="0" applyFont="1" applyFill="1" applyAlignment="1" applyProtection="1">
      <alignment vertical="center"/>
    </xf>
    <xf numFmtId="0" fontId="65" fillId="3" borderId="0" xfId="0" applyFont="1" applyFill="1" applyAlignment="1" applyProtection="1">
      <alignment horizontal="center" vertical="center"/>
    </xf>
    <xf numFmtId="182" fontId="0" fillId="0" borderId="0" xfId="0" applyNumberFormat="1" applyFill="1" applyBorder="1" applyAlignment="1" applyProtection="1">
      <alignment horizontal="center" vertical="center"/>
    </xf>
    <xf numFmtId="0" fontId="97" fillId="0" borderId="0" xfId="0" applyFont="1" applyFill="1" applyAlignment="1" applyProtection="1">
      <alignment vertical="center" shrinkToFit="1"/>
      <protection locked="0"/>
    </xf>
    <xf numFmtId="0" fontId="97" fillId="0" borderId="0" xfId="0" applyFont="1" applyFill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 wrapText="1"/>
    </xf>
    <xf numFmtId="0" fontId="60" fillId="3" borderId="0" xfId="0" applyFont="1" applyFill="1" applyBorder="1" applyAlignment="1" applyProtection="1">
      <alignment horizontal="center" vertical="center"/>
    </xf>
    <xf numFmtId="0" fontId="4" fillId="3" borderId="31" xfId="0" applyFont="1" applyFill="1" applyBorder="1" applyAlignment="1" applyProtection="1">
      <alignment horizontal="center" vertical="center"/>
    </xf>
    <xf numFmtId="0" fontId="67" fillId="3" borderId="0" xfId="0" applyFont="1" applyFill="1" applyBorder="1" applyAlignment="1" applyProtection="1">
      <alignment horizontal="center" vertical="center"/>
    </xf>
    <xf numFmtId="0" fontId="67" fillId="3" borderId="31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40" xfId="0" applyFont="1" applyFill="1" applyBorder="1" applyAlignment="1" applyProtection="1">
      <alignment horizontal="center" vertical="center" wrapText="1"/>
    </xf>
    <xf numFmtId="0" fontId="3" fillId="3" borderId="41" xfId="0" applyFont="1" applyFill="1" applyBorder="1" applyAlignment="1" applyProtection="1">
      <alignment horizontal="center" vertical="center" wrapText="1"/>
    </xf>
    <xf numFmtId="0" fontId="3" fillId="3" borderId="49" xfId="0" applyFont="1" applyFill="1" applyBorder="1" applyAlignment="1" applyProtection="1">
      <alignment horizontal="center" vertical="center" wrapText="1"/>
    </xf>
    <xf numFmtId="0" fontId="3" fillId="3" borderId="43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60" fillId="3" borderId="133" xfId="0" applyFont="1" applyFill="1" applyBorder="1" applyAlignment="1" applyProtection="1">
      <alignment horizontal="center" vertical="center"/>
    </xf>
    <xf numFmtId="0" fontId="60" fillId="3" borderId="40" xfId="0" applyFont="1" applyFill="1" applyBorder="1" applyAlignment="1" applyProtection="1">
      <alignment horizontal="center" vertical="center"/>
    </xf>
    <xf numFmtId="0" fontId="60" fillId="3" borderId="41" xfId="0" applyFont="1" applyFill="1" applyBorder="1" applyAlignment="1" applyProtection="1">
      <alignment horizontal="center" vertical="center"/>
    </xf>
    <xf numFmtId="0" fontId="3" fillId="3" borderId="144" xfId="0" applyFont="1" applyFill="1" applyBorder="1" applyAlignment="1" applyProtection="1">
      <alignment horizontal="center" vertical="center" wrapText="1"/>
    </xf>
    <xf numFmtId="0" fontId="44" fillId="3" borderId="110" xfId="1" applyNumberFormat="1" applyFont="1" applyFill="1" applyBorder="1" applyAlignment="1" applyProtection="1">
      <alignment horizontal="center" vertical="center" shrinkToFit="1"/>
    </xf>
    <xf numFmtId="0" fontId="44" fillId="3" borderId="109" xfId="1" applyNumberFormat="1" applyFont="1" applyFill="1" applyBorder="1" applyAlignment="1" applyProtection="1">
      <alignment horizontal="center" vertical="center" shrinkToFit="1"/>
    </xf>
    <xf numFmtId="0" fontId="44" fillId="3" borderId="111" xfId="1" applyNumberFormat="1" applyFont="1" applyFill="1" applyBorder="1" applyAlignment="1" applyProtection="1">
      <alignment horizontal="center" vertical="center" shrinkToFit="1"/>
    </xf>
    <xf numFmtId="0" fontId="44" fillId="3" borderId="114" xfId="1" applyNumberFormat="1" applyFont="1" applyFill="1" applyBorder="1" applyAlignment="1" applyProtection="1">
      <alignment horizontal="center" vertical="center" shrinkToFit="1"/>
    </xf>
    <xf numFmtId="0" fontId="44" fillId="3" borderId="117" xfId="1" applyNumberFormat="1" applyFont="1" applyFill="1" applyBorder="1" applyAlignment="1" applyProtection="1">
      <alignment horizontal="center" vertical="center" shrinkToFit="1"/>
    </xf>
    <xf numFmtId="0" fontId="44" fillId="3" borderId="125" xfId="1" applyNumberFormat="1" applyFont="1" applyFill="1" applyBorder="1" applyAlignment="1" applyProtection="1">
      <alignment horizontal="center" vertical="center" shrinkToFit="1"/>
    </xf>
    <xf numFmtId="0" fontId="31" fillId="3" borderId="149" xfId="1" applyNumberFormat="1" applyFont="1" applyFill="1" applyBorder="1" applyAlignment="1" applyProtection="1">
      <alignment horizontal="center" vertical="center" shrinkToFit="1"/>
    </xf>
    <xf numFmtId="0" fontId="31" fillId="3" borderId="115" xfId="1" applyNumberFormat="1" applyFont="1" applyFill="1" applyBorder="1" applyAlignment="1" applyProtection="1">
      <alignment horizontal="center" vertical="center" shrinkToFit="1"/>
    </xf>
    <xf numFmtId="0" fontId="31" fillId="3" borderId="155" xfId="1" applyNumberFormat="1" applyFont="1" applyFill="1" applyBorder="1" applyAlignment="1" applyProtection="1">
      <alignment horizontal="center" vertical="center" shrinkToFit="1"/>
    </xf>
    <xf numFmtId="184" fontId="44" fillId="4" borderId="110" xfId="1" applyNumberFormat="1" applyFont="1" applyFill="1" applyBorder="1" applyAlignment="1" applyProtection="1">
      <alignment vertical="center"/>
    </xf>
    <xf numFmtId="184" fontId="44" fillId="4" borderId="109" xfId="1" applyNumberFormat="1" applyFont="1" applyFill="1" applyBorder="1" applyAlignment="1" applyProtection="1">
      <alignment vertical="center"/>
    </xf>
    <xf numFmtId="184" fontId="44" fillId="4" borderId="111" xfId="1" applyNumberFormat="1" applyFont="1" applyFill="1" applyBorder="1" applyAlignment="1" applyProtection="1">
      <alignment vertical="center"/>
    </xf>
    <xf numFmtId="184" fontId="44" fillId="4" borderId="148" xfId="1" applyNumberFormat="1" applyFont="1" applyFill="1" applyBorder="1" applyAlignment="1" applyProtection="1">
      <alignment vertical="center"/>
    </xf>
    <xf numFmtId="184" fontId="44" fillId="4" borderId="0" xfId="1" applyNumberFormat="1" applyFont="1" applyFill="1" applyBorder="1" applyAlignment="1" applyProtection="1">
      <alignment vertical="center"/>
    </xf>
    <xf numFmtId="184" fontId="44" fillId="4" borderId="117" xfId="1" applyNumberFormat="1" applyFont="1" applyFill="1" applyBorder="1" applyAlignment="1" applyProtection="1">
      <alignment vertical="center"/>
    </xf>
    <xf numFmtId="184" fontId="44" fillId="4" borderId="125" xfId="1" applyNumberFormat="1" applyFont="1" applyFill="1" applyBorder="1" applyAlignment="1" applyProtection="1">
      <alignment vertical="center"/>
    </xf>
    <xf numFmtId="0" fontId="31" fillId="3" borderId="157" xfId="1" applyNumberFormat="1" applyFont="1" applyFill="1" applyBorder="1" applyAlignment="1" applyProtection="1">
      <alignment horizontal="center" vertical="center" shrinkToFit="1"/>
    </xf>
    <xf numFmtId="0" fontId="31" fillId="3" borderId="116" xfId="1" applyNumberFormat="1" applyFont="1" applyFill="1" applyBorder="1" applyAlignment="1" applyProtection="1">
      <alignment horizontal="center" vertical="center" shrinkToFit="1"/>
    </xf>
    <xf numFmtId="0" fontId="31" fillId="3" borderId="158" xfId="1" applyNumberFormat="1" applyFont="1" applyFill="1" applyBorder="1" applyAlignment="1" applyProtection="1">
      <alignment horizontal="center" vertical="center" shrinkToFit="1"/>
    </xf>
    <xf numFmtId="0" fontId="8" fillId="3" borderId="0" xfId="0" applyFont="1" applyFill="1" applyAlignment="1" applyProtection="1">
      <alignment vertical="center" shrinkToFit="1"/>
    </xf>
    <xf numFmtId="0" fontId="3" fillId="3" borderId="0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8" fillId="3" borderId="113" xfId="0" applyFont="1" applyFill="1" applyBorder="1" applyAlignment="1" applyProtection="1">
      <alignment horizontal="center" vertical="center"/>
    </xf>
    <xf numFmtId="0" fontId="8" fillId="3" borderId="163" xfId="0" applyFont="1" applyFill="1" applyBorder="1" applyAlignment="1" applyProtection="1">
      <alignment horizontal="center" vertical="center"/>
    </xf>
    <xf numFmtId="0" fontId="8" fillId="3" borderId="154" xfId="0" applyFont="1" applyFill="1" applyBorder="1" applyAlignment="1" applyProtection="1">
      <alignment horizontal="center" vertical="center"/>
    </xf>
    <xf numFmtId="0" fontId="54" fillId="0" borderId="152" xfId="0" applyFont="1" applyFill="1" applyBorder="1" applyAlignment="1" applyProtection="1">
      <alignment horizontal="center" vertical="center"/>
      <protection locked="0"/>
    </xf>
    <xf numFmtId="0" fontId="54" fillId="0" borderId="153" xfId="0" applyFont="1" applyFill="1" applyBorder="1" applyAlignment="1" applyProtection="1">
      <alignment horizontal="center" vertical="center"/>
      <protection locked="0"/>
    </xf>
    <xf numFmtId="0" fontId="54" fillId="0" borderId="112" xfId="0" applyFont="1" applyFill="1" applyBorder="1" applyAlignment="1" applyProtection="1">
      <alignment horizontal="center" vertical="center"/>
      <protection locked="0"/>
    </xf>
    <xf numFmtId="38" fontId="61" fillId="0" borderId="28" xfId="1" applyFont="1" applyFill="1" applyBorder="1" applyAlignment="1" applyProtection="1">
      <alignment horizontal="right" vertical="center" shrinkToFit="1"/>
      <protection locked="0"/>
    </xf>
    <xf numFmtId="0" fontId="3" fillId="3" borderId="123" xfId="0" applyFont="1" applyFill="1" applyBorder="1" applyAlignment="1" applyProtection="1">
      <alignment horizontal="center" vertical="center" wrapText="1"/>
    </xf>
    <xf numFmtId="0" fontId="3" fillId="3" borderId="190" xfId="0" applyFont="1" applyFill="1" applyBorder="1" applyAlignment="1" applyProtection="1">
      <alignment horizontal="center" vertical="center" wrapText="1"/>
    </xf>
    <xf numFmtId="0" fontId="3" fillId="3" borderId="80" xfId="0" applyFont="1" applyFill="1" applyBorder="1" applyAlignment="1" applyProtection="1">
      <alignment horizontal="center" vertical="center" wrapText="1"/>
    </xf>
    <xf numFmtId="0" fontId="3" fillId="3" borderId="124" xfId="0" applyFont="1" applyFill="1" applyBorder="1" applyAlignment="1" applyProtection="1">
      <alignment horizontal="center" vertical="center" wrapText="1"/>
    </xf>
    <xf numFmtId="0" fontId="67" fillId="3" borderId="80" xfId="0" applyFont="1" applyFill="1" applyBorder="1" applyAlignment="1" applyProtection="1">
      <alignment horizontal="center" vertical="center"/>
    </xf>
    <xf numFmtId="0" fontId="67" fillId="3" borderId="81" xfId="0" applyFont="1" applyFill="1" applyBorder="1" applyAlignment="1" applyProtection="1">
      <alignment horizontal="center" vertical="center"/>
    </xf>
    <xf numFmtId="0" fontId="67" fillId="3" borderId="124" xfId="0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189" xfId="0" applyFont="1" applyFill="1" applyBorder="1" applyAlignment="1" applyProtection="1">
      <alignment horizontal="center" vertical="center"/>
    </xf>
    <xf numFmtId="0" fontId="4" fillId="3" borderId="128" xfId="0" applyFont="1" applyFill="1" applyBorder="1" applyAlignment="1" applyProtection="1">
      <alignment horizontal="center" vertical="center"/>
    </xf>
    <xf numFmtId="0" fontId="3" fillId="3" borderId="182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 wrapText="1"/>
    </xf>
    <xf numFmtId="0" fontId="3" fillId="3" borderId="183" xfId="0" applyFont="1" applyFill="1" applyBorder="1" applyAlignment="1" applyProtection="1">
      <alignment horizontal="center" vertical="center" wrapText="1"/>
    </xf>
    <xf numFmtId="0" fontId="60" fillId="3" borderId="69" xfId="0" applyFont="1" applyFill="1" applyBorder="1" applyAlignment="1" applyProtection="1">
      <alignment horizontal="center" vertical="center"/>
    </xf>
    <xf numFmtId="0" fontId="60" fillId="3" borderId="70" xfId="0" applyFont="1" applyFill="1" applyBorder="1" applyAlignment="1" applyProtection="1">
      <alignment horizontal="center" vertical="center"/>
    </xf>
    <xf numFmtId="0" fontId="60" fillId="3" borderId="72" xfId="0" applyFont="1" applyFill="1" applyBorder="1" applyAlignment="1" applyProtection="1">
      <alignment horizontal="center" vertical="center"/>
    </xf>
    <xf numFmtId="0" fontId="3" fillId="3" borderId="132" xfId="0" applyFont="1" applyFill="1" applyBorder="1" applyAlignment="1" applyProtection="1">
      <alignment horizontal="center" vertical="center" wrapText="1"/>
    </xf>
    <xf numFmtId="0" fontId="3" fillId="3" borderId="129" xfId="0" applyFont="1" applyFill="1" applyBorder="1" applyAlignment="1" applyProtection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 wrapText="1"/>
    </xf>
    <xf numFmtId="0" fontId="93" fillId="0" borderId="150" xfId="0" applyFont="1" applyFill="1" applyBorder="1" applyAlignment="1" applyProtection="1">
      <alignment horizontal="center" vertical="center"/>
      <protection locked="0"/>
    </xf>
    <xf numFmtId="0" fontId="54" fillId="0" borderId="151" xfId="0" applyFont="1" applyFill="1" applyBorder="1" applyAlignment="1" applyProtection="1">
      <alignment horizontal="center" vertical="center"/>
      <protection locked="0"/>
    </xf>
    <xf numFmtId="0" fontId="54" fillId="0" borderId="127" xfId="0" applyFont="1" applyFill="1" applyBorder="1" applyAlignment="1" applyProtection="1">
      <alignment horizontal="center" vertical="center"/>
      <protection locked="0"/>
    </xf>
    <xf numFmtId="0" fontId="8" fillId="3" borderId="150" xfId="0" applyFont="1" applyFill="1" applyBorder="1" applyAlignment="1" applyProtection="1">
      <alignment horizontal="center" vertical="center" wrapText="1"/>
    </xf>
    <xf numFmtId="0" fontId="8" fillId="3" borderId="151" xfId="0" applyFont="1" applyFill="1" applyBorder="1" applyAlignment="1" applyProtection="1">
      <alignment horizontal="center" vertical="center" wrapText="1"/>
    </xf>
    <xf numFmtId="0" fontId="8" fillId="3" borderId="127" xfId="0" applyFont="1" applyFill="1" applyBorder="1" applyAlignment="1" applyProtection="1">
      <alignment horizontal="center" vertical="center" wrapText="1"/>
    </xf>
    <xf numFmtId="0" fontId="94" fillId="0" borderId="152" xfId="0" applyFont="1" applyFill="1" applyBorder="1" applyAlignment="1" applyProtection="1">
      <alignment horizontal="center" vertical="center" wrapText="1"/>
      <protection locked="0"/>
    </xf>
    <xf numFmtId="0" fontId="94" fillId="0" borderId="153" xfId="0" applyFont="1" applyFill="1" applyBorder="1" applyAlignment="1" applyProtection="1">
      <alignment horizontal="center" vertical="center" wrapText="1"/>
      <protection locked="0"/>
    </xf>
    <xf numFmtId="0" fontId="94" fillId="0" borderId="112" xfId="0" applyFont="1" applyFill="1" applyBorder="1" applyAlignment="1" applyProtection="1">
      <alignment horizontal="center" vertical="center" wrapText="1"/>
      <protection locked="0"/>
    </xf>
    <xf numFmtId="0" fontId="3" fillId="3" borderId="134" xfId="0" applyFont="1" applyFill="1" applyBorder="1" applyAlignment="1" applyProtection="1">
      <alignment horizontal="center" vertical="center" wrapText="1"/>
    </xf>
    <xf numFmtId="0" fontId="3" fillId="3" borderId="141" xfId="0" applyFont="1" applyFill="1" applyBorder="1" applyAlignment="1" applyProtection="1">
      <alignment horizontal="center" vertical="center" wrapText="1"/>
    </xf>
    <xf numFmtId="0" fontId="3" fillId="3" borderId="139" xfId="0" applyFont="1" applyFill="1" applyBorder="1" applyAlignment="1" applyProtection="1">
      <alignment horizontal="center" vertical="center" wrapText="1"/>
    </xf>
    <xf numFmtId="38" fontId="61" fillId="3" borderId="132" xfId="1" applyFont="1" applyFill="1" applyBorder="1" applyAlignment="1" applyProtection="1">
      <alignment vertical="center" shrinkToFit="1"/>
    </xf>
    <xf numFmtId="38" fontId="61" fillId="3" borderId="49" xfId="1" applyFont="1" applyFill="1" applyBorder="1" applyAlignment="1" applyProtection="1">
      <alignment vertical="center" shrinkToFit="1"/>
    </xf>
    <xf numFmtId="38" fontId="61" fillId="3" borderId="43" xfId="1" applyFont="1" applyFill="1" applyBorder="1" applyAlignment="1" applyProtection="1">
      <alignment vertical="center" shrinkToFit="1"/>
    </xf>
    <xf numFmtId="38" fontId="61" fillId="3" borderId="129" xfId="1" applyFont="1" applyFill="1" applyBorder="1" applyAlignment="1" applyProtection="1">
      <alignment vertical="center" shrinkToFit="1"/>
    </xf>
    <xf numFmtId="38" fontId="61" fillId="3" borderId="31" xfId="1" applyFont="1" applyFill="1" applyBorder="1" applyAlignment="1" applyProtection="1">
      <alignment vertical="center" shrinkToFit="1"/>
    </xf>
    <xf numFmtId="38" fontId="61" fillId="3" borderId="32" xfId="1" applyFont="1" applyFill="1" applyBorder="1" applyAlignment="1" applyProtection="1">
      <alignment vertical="center" shrinkToFit="1"/>
    </xf>
    <xf numFmtId="38" fontId="59" fillId="3" borderId="122" xfId="1" applyFont="1" applyFill="1" applyBorder="1" applyAlignment="1" applyProtection="1">
      <alignment vertical="center" shrinkToFit="1"/>
    </xf>
    <xf numFmtId="38" fontId="53" fillId="3" borderId="41" xfId="1" applyFont="1" applyFill="1" applyBorder="1" applyAlignment="1" applyProtection="1">
      <alignment vertical="center" shrinkToFit="1"/>
    </xf>
    <xf numFmtId="38" fontId="53" fillId="3" borderId="49" xfId="1" applyFont="1" applyFill="1" applyBorder="1" applyAlignment="1" applyProtection="1">
      <alignment vertical="center" shrinkToFit="1"/>
    </xf>
    <xf numFmtId="38" fontId="53" fillId="3" borderId="182" xfId="1" applyFont="1" applyFill="1" applyBorder="1" applyAlignment="1" applyProtection="1">
      <alignment vertical="center" shrinkToFit="1"/>
    </xf>
    <xf numFmtId="38" fontId="53" fillId="3" borderId="30" xfId="1" applyFont="1" applyFill="1" applyBorder="1" applyAlignment="1" applyProtection="1">
      <alignment vertical="center" shrinkToFit="1"/>
    </xf>
    <xf numFmtId="38" fontId="53" fillId="3" borderId="31" xfId="1" applyFont="1" applyFill="1" applyBorder="1" applyAlignment="1" applyProtection="1">
      <alignment vertical="center" shrinkToFit="1"/>
    </xf>
    <xf numFmtId="38" fontId="53" fillId="3" borderId="183" xfId="1" applyFont="1" applyFill="1" applyBorder="1" applyAlignment="1" applyProtection="1">
      <alignment vertical="center" shrinkToFit="1"/>
    </xf>
    <xf numFmtId="38" fontId="53" fillId="3" borderId="132" xfId="1" applyFont="1" applyFill="1" applyBorder="1" applyAlignment="1" applyProtection="1">
      <alignment vertical="center" shrinkToFit="1"/>
    </xf>
    <xf numFmtId="38" fontId="53" fillId="3" borderId="43" xfId="1" applyFont="1" applyFill="1" applyBorder="1" applyAlignment="1" applyProtection="1">
      <alignment vertical="center" shrinkToFit="1"/>
    </xf>
    <xf numFmtId="38" fontId="53" fillId="3" borderId="129" xfId="1" applyFont="1" applyFill="1" applyBorder="1" applyAlignment="1" applyProtection="1">
      <alignment vertical="center" shrinkToFit="1"/>
    </xf>
    <xf numFmtId="38" fontId="53" fillId="3" borderId="32" xfId="1" applyFont="1" applyFill="1" applyBorder="1" applyAlignment="1" applyProtection="1">
      <alignment vertical="center" shrinkToFit="1"/>
    </xf>
    <xf numFmtId="38" fontId="8" fillId="3" borderId="41" xfId="0" applyNumberFormat="1" applyFont="1" applyFill="1" applyBorder="1" applyAlignment="1" applyProtection="1">
      <alignment vertical="center" shrinkToFit="1"/>
    </xf>
    <xf numFmtId="38" fontId="8" fillId="3" borderId="49" xfId="0" applyNumberFormat="1" applyFont="1" applyFill="1" applyBorder="1" applyAlignment="1" applyProtection="1">
      <alignment vertical="center" shrinkToFit="1"/>
    </xf>
    <xf numFmtId="38" fontId="8" fillId="3" borderId="43" xfId="0" applyNumberFormat="1" applyFont="1" applyFill="1" applyBorder="1" applyAlignment="1" applyProtection="1">
      <alignment vertical="center" shrinkToFit="1"/>
    </xf>
    <xf numFmtId="38" fontId="8" fillId="3" borderId="30" xfId="0" applyNumberFormat="1" applyFont="1" applyFill="1" applyBorder="1" applyAlignment="1" applyProtection="1">
      <alignment vertical="center" shrinkToFit="1"/>
    </xf>
    <xf numFmtId="38" fontId="8" fillId="3" borderId="31" xfId="0" applyNumberFormat="1" applyFont="1" applyFill="1" applyBorder="1" applyAlignment="1" applyProtection="1">
      <alignment vertical="center" shrinkToFit="1"/>
    </xf>
    <xf numFmtId="38" fontId="8" fillId="3" borderId="32" xfId="0" applyNumberFormat="1" applyFont="1" applyFill="1" applyBorder="1" applyAlignment="1" applyProtection="1">
      <alignment vertical="center" shrinkToFit="1"/>
    </xf>
    <xf numFmtId="0" fontId="50" fillId="3" borderId="109" xfId="0" applyNumberFormat="1" applyFont="1" applyFill="1" applyBorder="1" applyAlignment="1" applyProtection="1">
      <alignment horizontal="left" vertical="top" wrapText="1" shrinkToFit="1"/>
    </xf>
    <xf numFmtId="0" fontId="50" fillId="3" borderId="0" xfId="0" applyNumberFormat="1" applyFont="1" applyFill="1" applyBorder="1" applyAlignment="1" applyProtection="1">
      <alignment horizontal="left" vertical="top" wrapText="1" shrinkToFit="1"/>
    </xf>
    <xf numFmtId="38" fontId="74" fillId="3" borderId="123" xfId="1" applyFont="1" applyFill="1" applyBorder="1" applyAlignment="1" applyProtection="1">
      <alignment vertical="center" shrinkToFit="1"/>
    </xf>
    <xf numFmtId="38" fontId="67" fillId="3" borderId="80" xfId="1" applyFont="1" applyFill="1" applyBorder="1" applyAlignment="1" applyProtection="1">
      <alignment horizontal="right" vertical="center" shrinkToFit="1"/>
    </xf>
    <xf numFmtId="38" fontId="67" fillId="3" borderId="81" xfId="1" applyFont="1" applyFill="1" applyBorder="1" applyAlignment="1" applyProtection="1">
      <alignment horizontal="right" vertical="center" shrinkToFit="1"/>
    </xf>
    <xf numFmtId="38" fontId="67" fillId="3" borderId="124" xfId="1" applyFont="1" applyFill="1" applyBorder="1" applyAlignment="1" applyProtection="1">
      <alignment horizontal="right" vertical="center" shrinkToFit="1"/>
    </xf>
    <xf numFmtId="0" fontId="66" fillId="0" borderId="41" xfId="0" applyFont="1" applyFill="1" applyBorder="1" applyAlignment="1" applyProtection="1">
      <alignment horizontal="center" vertical="center" shrinkToFit="1"/>
      <protection locked="0"/>
    </xf>
    <xf numFmtId="0" fontId="66" fillId="0" borderId="43" xfId="0" applyFont="1" applyFill="1" applyBorder="1" applyAlignment="1" applyProtection="1">
      <alignment horizontal="center" vertical="center" shrinkToFit="1"/>
      <protection locked="0"/>
    </xf>
    <xf numFmtId="0" fontId="66" fillId="0" borderId="30" xfId="0" applyFont="1" applyFill="1" applyBorder="1" applyAlignment="1" applyProtection="1">
      <alignment horizontal="center" vertical="center" shrinkToFit="1"/>
      <protection locked="0"/>
    </xf>
    <xf numFmtId="0" fontId="66" fillId="0" borderId="32" xfId="0" applyFont="1" applyFill="1" applyBorder="1" applyAlignment="1" applyProtection="1">
      <alignment horizontal="center" vertical="center" shrinkToFit="1"/>
      <protection locked="0"/>
    </xf>
    <xf numFmtId="0" fontId="66" fillId="0" borderId="182" xfId="0" applyFont="1" applyFill="1" applyBorder="1" applyAlignment="1" applyProtection="1">
      <alignment horizontal="center" vertical="center" shrinkToFit="1"/>
      <protection locked="0"/>
    </xf>
    <xf numFmtId="0" fontId="66" fillId="0" borderId="183" xfId="0" applyFont="1" applyFill="1" applyBorder="1" applyAlignment="1" applyProtection="1">
      <alignment horizontal="center" vertical="center" shrinkToFit="1"/>
      <protection locked="0"/>
    </xf>
    <xf numFmtId="0" fontId="66" fillId="0" borderId="132" xfId="0" applyFont="1" applyFill="1" applyBorder="1" applyAlignment="1" applyProtection="1">
      <alignment horizontal="center" vertical="center" shrinkToFit="1"/>
      <protection locked="0"/>
    </xf>
    <xf numFmtId="0" fontId="66" fillId="0" borderId="129" xfId="0" applyFont="1" applyFill="1" applyBorder="1" applyAlignment="1" applyProtection="1">
      <alignment horizontal="center" vertical="center" shrinkToFit="1"/>
      <protection locked="0"/>
    </xf>
    <xf numFmtId="38" fontId="61" fillId="0" borderId="41" xfId="1" applyFont="1" applyFill="1" applyBorder="1" applyAlignment="1" applyProtection="1">
      <alignment horizontal="right" vertical="center" shrinkToFit="1"/>
      <protection locked="0"/>
    </xf>
    <xf numFmtId="38" fontId="61" fillId="0" borderId="49" xfId="1" applyFont="1" applyFill="1" applyBorder="1" applyAlignment="1" applyProtection="1">
      <alignment horizontal="right" vertical="center" shrinkToFit="1"/>
      <protection locked="0"/>
    </xf>
    <xf numFmtId="38" fontId="61" fillId="0" borderId="182" xfId="1" applyFont="1" applyFill="1" applyBorder="1" applyAlignment="1" applyProtection="1">
      <alignment horizontal="right" vertical="center" shrinkToFit="1"/>
      <protection locked="0"/>
    </xf>
    <xf numFmtId="38" fontId="61" fillId="0" borderId="30" xfId="1" applyFont="1" applyFill="1" applyBorder="1" applyAlignment="1" applyProtection="1">
      <alignment horizontal="right" vertical="center" shrinkToFit="1"/>
      <protection locked="0"/>
    </xf>
    <xf numFmtId="38" fontId="61" fillId="0" borderId="31" xfId="1" applyFont="1" applyFill="1" applyBorder="1" applyAlignment="1" applyProtection="1">
      <alignment horizontal="right" vertical="center" shrinkToFit="1"/>
      <protection locked="0"/>
    </xf>
    <xf numFmtId="38" fontId="61" fillId="0" borderId="183" xfId="1" applyFont="1" applyFill="1" applyBorder="1" applyAlignment="1" applyProtection="1">
      <alignment horizontal="right" vertical="center" shrinkToFit="1"/>
      <protection locked="0"/>
    </xf>
    <xf numFmtId="38" fontId="60" fillId="3" borderId="69" xfId="1" applyFont="1" applyFill="1" applyBorder="1" applyAlignment="1" applyProtection="1">
      <alignment horizontal="right" vertical="center" shrinkToFit="1"/>
    </xf>
    <xf numFmtId="38" fontId="60" fillId="3" borderId="70" xfId="1" applyFont="1" applyFill="1" applyBorder="1" applyAlignment="1" applyProtection="1">
      <alignment horizontal="right" vertical="center" shrinkToFit="1"/>
    </xf>
    <xf numFmtId="38" fontId="60" fillId="3" borderId="72" xfId="1" applyFont="1" applyFill="1" applyBorder="1" applyAlignment="1" applyProtection="1">
      <alignment horizontal="right" vertical="center" shrinkToFit="1"/>
    </xf>
    <xf numFmtId="38" fontId="61" fillId="3" borderId="41" xfId="1" applyFont="1" applyFill="1" applyBorder="1" applyAlignment="1" applyProtection="1">
      <alignment vertical="center" shrinkToFit="1"/>
    </xf>
    <xf numFmtId="38" fontId="61" fillId="3" borderId="182" xfId="1" applyFont="1" applyFill="1" applyBorder="1" applyAlignment="1" applyProtection="1">
      <alignment vertical="center" shrinkToFit="1"/>
    </xf>
    <xf numFmtId="38" fontId="61" fillId="3" borderId="30" xfId="1" applyFont="1" applyFill="1" applyBorder="1" applyAlignment="1" applyProtection="1">
      <alignment vertical="center" shrinkToFit="1"/>
    </xf>
    <xf numFmtId="38" fontId="61" fillId="3" borderId="183" xfId="1" applyFont="1" applyFill="1" applyBorder="1" applyAlignment="1" applyProtection="1">
      <alignment vertical="center" shrinkToFit="1"/>
    </xf>
    <xf numFmtId="38" fontId="61" fillId="3" borderId="128" xfId="1" applyFont="1" applyFill="1" applyBorder="1" applyAlignment="1" applyProtection="1">
      <alignment vertical="center" shrinkToFit="1"/>
    </xf>
    <xf numFmtId="14" fontId="66" fillId="0" borderId="41" xfId="0" applyNumberFormat="1" applyFont="1" applyFill="1" applyBorder="1" applyAlignment="1" applyProtection="1">
      <alignment horizontal="center" vertical="center" shrinkToFit="1"/>
      <protection locked="0"/>
    </xf>
    <xf numFmtId="14" fontId="66" fillId="0" borderId="49" xfId="0" applyNumberFormat="1" applyFont="1" applyFill="1" applyBorder="1" applyAlignment="1" applyProtection="1">
      <alignment horizontal="center" vertical="center" shrinkToFit="1"/>
      <protection locked="0"/>
    </xf>
    <xf numFmtId="14" fontId="66" fillId="0" borderId="43" xfId="0" applyNumberFormat="1" applyFont="1" applyFill="1" applyBorder="1" applyAlignment="1" applyProtection="1">
      <alignment horizontal="center" vertical="center" shrinkToFit="1"/>
      <protection locked="0"/>
    </xf>
    <xf numFmtId="14" fontId="66" fillId="0" borderId="30" xfId="0" applyNumberFormat="1" applyFont="1" applyFill="1" applyBorder="1" applyAlignment="1" applyProtection="1">
      <alignment horizontal="center" vertical="center" shrinkToFit="1"/>
      <protection locked="0"/>
    </xf>
    <xf numFmtId="14" fontId="66" fillId="0" borderId="31" xfId="0" applyNumberFormat="1" applyFont="1" applyFill="1" applyBorder="1" applyAlignment="1" applyProtection="1">
      <alignment horizontal="center" vertical="center" shrinkToFit="1"/>
      <protection locked="0"/>
    </xf>
    <xf numFmtId="14" fontId="66" fillId="0" borderId="32" xfId="0" applyNumberFormat="1" applyFont="1" applyFill="1" applyBorder="1" applyAlignment="1" applyProtection="1">
      <alignment horizontal="center" vertical="center" shrinkToFit="1"/>
      <protection locked="0"/>
    </xf>
    <xf numFmtId="0" fontId="66" fillId="0" borderId="119" xfId="0" applyFont="1" applyFill="1" applyBorder="1" applyAlignment="1" applyProtection="1">
      <alignment horizontal="center" vertical="center" shrinkToFit="1"/>
      <protection locked="0"/>
    </xf>
    <xf numFmtId="0" fontId="66" fillId="0" borderId="130" xfId="0" applyFont="1" applyFill="1" applyBorder="1" applyAlignment="1" applyProtection="1">
      <alignment horizontal="center" vertical="center" shrinkToFit="1"/>
      <protection locked="0"/>
    </xf>
    <xf numFmtId="38" fontId="61" fillId="3" borderId="131" xfId="1" applyFont="1" applyFill="1" applyBorder="1" applyAlignment="1" applyProtection="1">
      <alignment vertical="center" shrinkToFit="1"/>
    </xf>
    <xf numFmtId="38" fontId="61" fillId="3" borderId="169" xfId="1" applyFont="1" applyFill="1" applyBorder="1" applyAlignment="1" applyProtection="1">
      <alignment vertical="center" shrinkToFit="1"/>
    </xf>
    <xf numFmtId="38" fontId="59" fillId="3" borderId="146" xfId="1" applyFont="1" applyFill="1" applyBorder="1" applyAlignment="1" applyProtection="1">
      <alignment vertical="center" shrinkToFit="1"/>
    </xf>
    <xf numFmtId="38" fontId="59" fillId="3" borderId="161" xfId="1" applyFont="1" applyFill="1" applyBorder="1" applyAlignment="1" applyProtection="1">
      <alignment vertical="center" shrinkToFit="1"/>
    </xf>
    <xf numFmtId="38" fontId="59" fillId="3" borderId="147" xfId="1" applyFont="1" applyFill="1" applyBorder="1" applyAlignment="1" applyProtection="1">
      <alignment vertical="center" shrinkToFit="1"/>
    </xf>
    <xf numFmtId="38" fontId="53" fillId="3" borderId="119" xfId="1" applyFont="1" applyFill="1" applyBorder="1" applyAlignment="1" applyProtection="1">
      <alignment vertical="center" shrinkToFit="1"/>
    </xf>
    <xf numFmtId="38" fontId="53" fillId="3" borderId="130" xfId="1" applyFont="1" applyFill="1" applyBorder="1" applyAlignment="1" applyProtection="1">
      <alignment vertical="center" shrinkToFit="1"/>
    </xf>
    <xf numFmtId="0" fontId="8" fillId="3" borderId="119" xfId="0" applyFont="1" applyFill="1" applyBorder="1" applyAlignment="1" applyProtection="1">
      <alignment vertical="center" shrinkToFit="1"/>
    </xf>
    <xf numFmtId="38" fontId="61" fillId="0" borderId="32" xfId="1" applyFont="1" applyFill="1" applyBorder="1" applyAlignment="1" applyProtection="1">
      <alignment horizontal="right" vertical="center" shrinkToFit="1"/>
      <protection locked="0"/>
    </xf>
    <xf numFmtId="38" fontId="61" fillId="0" borderId="119" xfId="1" applyFont="1" applyFill="1" applyBorder="1" applyAlignment="1" applyProtection="1">
      <alignment horizontal="right" vertical="center" shrinkToFit="1"/>
      <protection locked="0"/>
    </xf>
    <xf numFmtId="38" fontId="60" fillId="3" borderId="159" xfId="1" applyFont="1" applyFill="1" applyBorder="1" applyAlignment="1" applyProtection="1">
      <alignment horizontal="right" vertical="center" shrinkToFit="1"/>
    </xf>
    <xf numFmtId="38" fontId="60" fillId="3" borderId="145" xfId="1" applyFont="1" applyFill="1" applyBorder="1" applyAlignment="1" applyProtection="1">
      <alignment horizontal="right" vertical="center" shrinkToFit="1"/>
    </xf>
    <xf numFmtId="14" fontId="66" fillId="0" borderId="26" xfId="0" applyNumberFormat="1" applyFont="1" applyFill="1" applyBorder="1" applyAlignment="1" applyProtection="1">
      <alignment horizontal="center" vertical="center" shrinkToFit="1"/>
      <protection locked="0"/>
    </xf>
    <xf numFmtId="14" fontId="8" fillId="3" borderId="119" xfId="0" applyNumberFormat="1" applyFont="1" applyFill="1" applyBorder="1" applyAlignment="1" applyProtection="1">
      <alignment horizontal="center" vertical="center" shrinkToFit="1"/>
    </xf>
    <xf numFmtId="14" fontId="8" fillId="3" borderId="30" xfId="0" applyNumberFormat="1" applyFont="1" applyFill="1" applyBorder="1" applyAlignment="1" applyProtection="1">
      <alignment horizontal="center" vertical="center" shrinkToFit="1"/>
    </xf>
    <xf numFmtId="14" fontId="8" fillId="3" borderId="40" xfId="0" applyNumberFormat="1" applyFont="1" applyFill="1" applyBorder="1" applyAlignment="1" applyProtection="1">
      <alignment horizontal="center" vertical="center" shrinkToFit="1"/>
    </xf>
    <xf numFmtId="14" fontId="8" fillId="3" borderId="41" xfId="0" applyNumberFormat="1" applyFont="1" applyFill="1" applyBorder="1" applyAlignment="1" applyProtection="1">
      <alignment horizontal="center" vertical="center" shrinkToFit="1"/>
    </xf>
    <xf numFmtId="0" fontId="8" fillId="3" borderId="119" xfId="0" applyFont="1" applyFill="1" applyBorder="1" applyAlignment="1" applyProtection="1">
      <alignment horizontal="center" vertical="center" shrinkToFit="1"/>
    </xf>
    <xf numFmtId="0" fontId="8" fillId="3" borderId="30" xfId="0" applyFont="1" applyFill="1" applyBorder="1" applyAlignment="1" applyProtection="1">
      <alignment horizontal="center" vertical="center" shrinkToFit="1"/>
    </xf>
    <xf numFmtId="0" fontId="8" fillId="3" borderId="40" xfId="0" applyFont="1" applyFill="1" applyBorder="1" applyAlignment="1" applyProtection="1">
      <alignment horizontal="center" vertical="center" shrinkToFit="1"/>
    </xf>
    <xf numFmtId="0" fontId="8" fillId="3" borderId="41" xfId="0" applyFont="1" applyFill="1" applyBorder="1" applyAlignment="1" applyProtection="1">
      <alignment horizontal="center" vertical="center" shrinkToFit="1"/>
    </xf>
    <xf numFmtId="0" fontId="8" fillId="3" borderId="130" xfId="0" applyFont="1" applyFill="1" applyBorder="1" applyAlignment="1" applyProtection="1">
      <alignment horizontal="center" vertical="center" shrinkToFit="1"/>
    </xf>
    <xf numFmtId="0" fontId="8" fillId="3" borderId="133" xfId="0" applyFont="1" applyFill="1" applyBorder="1" applyAlignment="1" applyProtection="1">
      <alignment horizontal="center" vertical="center" shrinkToFit="1"/>
    </xf>
    <xf numFmtId="38" fontId="59" fillId="3" borderId="172" xfId="1" applyFont="1" applyFill="1" applyBorder="1" applyAlignment="1" applyProtection="1">
      <alignment horizontal="center" vertical="center" shrinkToFit="1"/>
    </xf>
    <xf numFmtId="14" fontId="8" fillId="3" borderId="15" xfId="0" applyNumberFormat="1" applyFont="1" applyFill="1" applyBorder="1" applyAlignment="1" applyProtection="1">
      <alignment horizontal="center" vertical="center" shrinkToFit="1"/>
    </xf>
    <xf numFmtId="14" fontId="8" fillId="3" borderId="23" xfId="0" applyNumberFormat="1" applyFont="1" applyFill="1" applyBorder="1" applyAlignment="1" applyProtection="1">
      <alignment horizontal="center" vertical="center" shrinkToFit="1"/>
    </xf>
    <xf numFmtId="14" fontId="8" fillId="3" borderId="16" xfId="0" applyNumberFormat="1" applyFont="1" applyFill="1" applyBorder="1" applyAlignment="1" applyProtection="1">
      <alignment horizontal="center" vertical="center" shrinkToFit="1"/>
    </xf>
    <xf numFmtId="14" fontId="8" fillId="3" borderId="88" xfId="0" applyNumberFormat="1" applyFont="1" applyFill="1" applyBorder="1" applyAlignment="1" applyProtection="1">
      <alignment horizontal="center" vertical="center" shrinkToFit="1"/>
    </xf>
    <xf numFmtId="14" fontId="8" fillId="3" borderId="13" xfId="0" applyNumberFormat="1" applyFont="1" applyFill="1" applyBorder="1" applyAlignment="1" applyProtection="1">
      <alignment horizontal="center" vertical="center" shrinkToFit="1"/>
    </xf>
    <xf numFmtId="14" fontId="8" fillId="3" borderId="20" xfId="0" applyNumberFormat="1" applyFont="1" applyFill="1" applyBorder="1" applyAlignment="1" applyProtection="1">
      <alignment horizontal="center" vertical="center" shrinkToFit="1"/>
    </xf>
    <xf numFmtId="38" fontId="8" fillId="3" borderId="14" xfId="0" applyNumberFormat="1" applyFont="1" applyFill="1" applyBorder="1" applyAlignment="1" applyProtection="1">
      <alignment vertical="center" shrinkToFit="1"/>
    </xf>
    <xf numFmtId="0" fontId="8" fillId="3" borderId="2" xfId="0" applyFont="1" applyFill="1" applyBorder="1" applyAlignment="1" applyProtection="1">
      <alignment vertical="center" shrinkToFit="1"/>
    </xf>
    <xf numFmtId="0" fontId="8" fillId="3" borderId="3" xfId="0" applyFont="1" applyFill="1" applyBorder="1" applyAlignment="1" applyProtection="1">
      <alignment vertical="center" shrinkToFit="1"/>
    </xf>
    <xf numFmtId="0" fontId="8" fillId="3" borderId="98" xfId="0" applyFont="1" applyFill="1" applyBorder="1" applyAlignment="1" applyProtection="1">
      <alignment vertical="center" shrinkToFit="1"/>
    </xf>
    <xf numFmtId="0" fontId="8" fillId="3" borderId="8" xfId="0" applyFont="1" applyFill="1" applyBorder="1" applyAlignment="1" applyProtection="1">
      <alignment vertical="center" shrinkToFit="1"/>
    </xf>
    <xf numFmtId="0" fontId="8" fillId="3" borderId="9" xfId="0" applyFont="1" applyFill="1" applyBorder="1" applyAlignment="1" applyProtection="1">
      <alignment vertical="center" shrinkToFit="1"/>
    </xf>
    <xf numFmtId="38" fontId="74" fillId="3" borderId="143" xfId="1" applyFont="1" applyFill="1" applyBorder="1" applyAlignment="1" applyProtection="1">
      <alignment vertical="center" shrinkToFit="1"/>
    </xf>
    <xf numFmtId="38" fontId="74" fillId="3" borderId="162" xfId="1" applyFont="1" applyFill="1" applyBorder="1" applyAlignment="1" applyProtection="1">
      <alignment vertical="center" shrinkToFit="1"/>
    </xf>
    <xf numFmtId="38" fontId="74" fillId="3" borderId="144" xfId="1" applyFont="1" applyFill="1" applyBorder="1" applyAlignment="1" applyProtection="1">
      <alignment vertical="center" shrinkToFit="1"/>
    </xf>
    <xf numFmtId="38" fontId="53" fillId="3" borderId="40" xfId="1" applyFont="1" applyFill="1" applyBorder="1" applyAlignment="1" applyProtection="1">
      <alignment vertical="center" shrinkToFit="1"/>
    </xf>
    <xf numFmtId="38" fontId="53" fillId="3" borderId="133" xfId="1" applyFont="1" applyFill="1" applyBorder="1" applyAlignment="1" applyProtection="1">
      <alignment vertical="center" shrinkToFit="1"/>
    </xf>
    <xf numFmtId="0" fontId="8" fillId="3" borderId="43" xfId="0" applyFont="1" applyFill="1" applyBorder="1" applyAlignment="1" applyProtection="1">
      <alignment vertical="center" shrinkToFit="1"/>
    </xf>
    <xf numFmtId="0" fontId="8" fillId="3" borderId="40" xfId="0" applyFont="1" applyFill="1" applyBorder="1" applyAlignment="1" applyProtection="1">
      <alignment vertical="center" shrinkToFit="1"/>
    </xf>
    <xf numFmtId="38" fontId="53" fillId="3" borderId="2" xfId="1" applyFont="1" applyFill="1" applyBorder="1" applyAlignment="1" applyProtection="1">
      <alignment vertical="center" shrinkToFit="1"/>
    </xf>
    <xf numFmtId="38" fontId="53" fillId="3" borderId="21" xfId="1" applyFont="1" applyFill="1" applyBorder="1" applyAlignment="1" applyProtection="1">
      <alignment vertical="center" shrinkToFit="1"/>
    </xf>
    <xf numFmtId="38" fontId="53" fillId="3" borderId="136" xfId="0" applyNumberFormat="1" applyFont="1" applyFill="1" applyBorder="1" applyAlignment="1" applyProtection="1">
      <alignment vertical="center" shrinkToFit="1"/>
    </xf>
    <xf numFmtId="0" fontId="53" fillId="3" borderId="2" xfId="0" applyFont="1" applyFill="1" applyBorder="1" applyAlignment="1" applyProtection="1">
      <alignment vertical="center" shrinkToFit="1"/>
    </xf>
    <xf numFmtId="0" fontId="53" fillId="3" borderId="137" xfId="0" applyFont="1" applyFill="1" applyBorder="1" applyAlignment="1" applyProtection="1">
      <alignment vertical="center" shrinkToFit="1"/>
    </xf>
    <xf numFmtId="0" fontId="53" fillId="3" borderId="5" xfId="0" applyFont="1" applyFill="1" applyBorder="1" applyAlignment="1" applyProtection="1">
      <alignment vertical="center" shrinkToFit="1"/>
    </xf>
    <xf numFmtId="0" fontId="8" fillId="3" borderId="6" xfId="0" applyFont="1" applyFill="1" applyBorder="1" applyAlignment="1" applyProtection="1">
      <alignment vertical="center" shrinkToFit="1"/>
    </xf>
    <xf numFmtId="0" fontId="4" fillId="3" borderId="15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68" fillId="3" borderId="2" xfId="0" applyFont="1" applyFill="1" applyBorder="1" applyAlignment="1" applyProtection="1">
      <alignment horizontal="center" vertical="center" shrinkToFit="1"/>
    </xf>
    <xf numFmtId="0" fontId="68" fillId="3" borderId="40" xfId="0" applyFont="1" applyFill="1" applyBorder="1" applyAlignment="1" applyProtection="1">
      <alignment horizontal="center" vertical="center" shrinkToFit="1"/>
    </xf>
    <xf numFmtId="0" fontId="68" fillId="3" borderId="21" xfId="0" applyFont="1" applyFill="1" applyBorder="1" applyAlignment="1" applyProtection="1">
      <alignment horizontal="center" vertical="center" shrinkToFit="1"/>
    </xf>
    <xf numFmtId="0" fontId="68" fillId="3" borderId="41" xfId="0" applyFont="1" applyFill="1" applyBorder="1" applyAlignment="1" applyProtection="1">
      <alignment horizontal="center" vertical="center" shrinkToFit="1"/>
    </xf>
    <xf numFmtId="0" fontId="68" fillId="3" borderId="136" xfId="0" applyFont="1" applyFill="1" applyBorder="1" applyAlignment="1" applyProtection="1">
      <alignment horizontal="center" vertical="center" shrinkToFit="1"/>
    </xf>
    <xf numFmtId="0" fontId="68" fillId="3" borderId="133" xfId="0" applyFont="1" applyFill="1" applyBorder="1" applyAlignment="1" applyProtection="1">
      <alignment horizontal="center" vertical="center" shrinkToFit="1"/>
    </xf>
    <xf numFmtId="0" fontId="4" fillId="3" borderId="53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7" xfId="0" applyFont="1" applyFill="1" applyBorder="1" applyAlignment="1" applyProtection="1">
      <alignment horizontal="center" vertical="center"/>
    </xf>
    <xf numFmtId="38" fontId="59" fillId="3" borderId="173" xfId="1" applyFont="1" applyFill="1" applyBorder="1" applyAlignment="1" applyProtection="1">
      <alignment vertical="center" shrinkToFit="1"/>
    </xf>
    <xf numFmtId="38" fontId="59" fillId="3" borderId="174" xfId="1" applyFont="1" applyFill="1" applyBorder="1" applyAlignment="1" applyProtection="1">
      <alignment vertical="center" shrinkToFit="1"/>
    </xf>
    <xf numFmtId="38" fontId="8" fillId="8" borderId="180" xfId="1" applyFont="1" applyFill="1" applyBorder="1" applyAlignment="1" applyProtection="1">
      <alignment horizontal="center" vertical="center" shrinkToFit="1"/>
    </xf>
    <xf numFmtId="38" fontId="8" fillId="8" borderId="173" xfId="1" applyFont="1" applyFill="1" applyBorder="1" applyAlignment="1" applyProtection="1">
      <alignment horizontal="center" vertical="center" shrinkToFit="1"/>
    </xf>
    <xf numFmtId="38" fontId="63" fillId="8" borderId="173" xfId="1" applyFont="1" applyFill="1" applyBorder="1" applyAlignment="1" applyProtection="1">
      <alignment vertical="center" shrinkToFit="1"/>
      <protection locked="0"/>
    </xf>
    <xf numFmtId="38" fontId="63" fillId="8" borderId="179" xfId="1" applyFont="1" applyFill="1" applyBorder="1" applyAlignment="1" applyProtection="1">
      <alignment vertical="center" shrinkToFit="1"/>
      <protection locked="0"/>
    </xf>
    <xf numFmtId="184" fontId="4" fillId="8" borderId="177" xfId="1" applyNumberFormat="1" applyFont="1" applyFill="1" applyBorder="1" applyAlignment="1" applyProtection="1">
      <alignment vertical="center" shrinkToFit="1"/>
      <protection locked="0"/>
    </xf>
    <xf numFmtId="184" fontId="4" fillId="8" borderId="161" xfId="1" applyNumberFormat="1" applyFont="1" applyFill="1" applyBorder="1" applyAlignment="1" applyProtection="1">
      <alignment vertical="center" shrinkToFit="1"/>
      <protection locked="0"/>
    </xf>
    <xf numFmtId="184" fontId="4" fillId="8" borderId="178" xfId="1" applyNumberFormat="1" applyFont="1" applyFill="1" applyBorder="1" applyAlignment="1" applyProtection="1">
      <alignment vertical="center" shrinkToFit="1"/>
      <protection locked="0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38" fontId="53" fillId="3" borderId="8" xfId="1" applyFont="1" applyFill="1" applyBorder="1" applyAlignment="1" applyProtection="1">
      <alignment vertical="center" shrinkToFit="1"/>
    </xf>
    <xf numFmtId="38" fontId="53" fillId="3" borderId="22" xfId="1" applyFont="1" applyFill="1" applyBorder="1" applyAlignment="1" applyProtection="1">
      <alignment vertical="center" shrinkToFit="1"/>
    </xf>
    <xf numFmtId="38" fontId="53" fillId="3" borderId="130" xfId="0" applyNumberFormat="1" applyFont="1" applyFill="1" applyBorder="1" applyAlignment="1" applyProtection="1">
      <alignment vertical="center" shrinkToFit="1"/>
    </xf>
    <xf numFmtId="0" fontId="53" fillId="3" borderId="119" xfId="0" applyFont="1" applyFill="1" applyBorder="1" applyAlignment="1" applyProtection="1">
      <alignment vertical="center" shrinkToFit="1"/>
    </xf>
    <xf numFmtId="0" fontId="53" fillId="3" borderId="135" xfId="0" applyFont="1" applyFill="1" applyBorder="1" applyAlignment="1" applyProtection="1">
      <alignment vertical="center" shrinkToFit="1"/>
    </xf>
    <xf numFmtId="0" fontId="53" fillId="3" borderId="8" xfId="0" applyFont="1" applyFill="1" applyBorder="1" applyAlignment="1" applyProtection="1">
      <alignment vertical="center" shrinkToFit="1"/>
    </xf>
    <xf numFmtId="0" fontId="8" fillId="3" borderId="126" xfId="0" applyFont="1" applyFill="1" applyBorder="1" applyAlignment="1" applyProtection="1">
      <alignment vertical="center" shrinkToFit="1"/>
    </xf>
    <xf numFmtId="184" fontId="4" fillId="8" borderId="88" xfId="1" applyNumberFormat="1" applyFont="1" applyFill="1" applyBorder="1" applyAlignment="1" applyProtection="1">
      <alignment vertical="center" shrinkToFit="1"/>
    </xf>
    <xf numFmtId="184" fontId="4" fillId="8" borderId="13" xfId="1" applyNumberFormat="1" applyFont="1" applyFill="1" applyBorder="1" applyAlignment="1" applyProtection="1">
      <alignment vertical="center" shrinkToFit="1"/>
    </xf>
    <xf numFmtId="184" fontId="4" fillId="8" borderId="57" xfId="1" applyNumberFormat="1" applyFont="1" applyFill="1" applyBorder="1" applyAlignment="1" applyProtection="1">
      <alignment vertical="center" shrinkToFit="1"/>
    </xf>
    <xf numFmtId="38" fontId="74" fillId="3" borderId="175" xfId="1" applyFont="1" applyFill="1" applyBorder="1" applyAlignment="1" applyProtection="1">
      <alignment vertical="center" shrinkToFit="1"/>
    </xf>
    <xf numFmtId="38" fontId="74" fillId="3" borderId="176" xfId="1" applyFont="1" applyFill="1" applyBorder="1" applyAlignment="1" applyProtection="1">
      <alignment vertical="center" shrinkToFit="1"/>
    </xf>
    <xf numFmtId="38" fontId="63" fillId="8" borderId="177" xfId="1" applyFont="1" applyFill="1" applyBorder="1" applyAlignment="1" applyProtection="1">
      <alignment vertical="center" shrinkToFit="1"/>
      <protection locked="0"/>
    </xf>
    <xf numFmtId="38" fontId="63" fillId="8" borderId="161" xfId="1" applyFont="1" applyFill="1" applyBorder="1" applyAlignment="1" applyProtection="1">
      <alignment vertical="center" shrinkToFit="1"/>
      <protection locked="0"/>
    </xf>
    <xf numFmtId="38" fontId="63" fillId="8" borderId="178" xfId="1" applyFont="1" applyFill="1" applyBorder="1" applyAlignment="1" applyProtection="1">
      <alignment vertical="center" shrinkToFit="1"/>
      <protection locked="0"/>
    </xf>
    <xf numFmtId="38" fontId="61" fillId="0" borderId="43" xfId="1" applyFont="1" applyFill="1" applyBorder="1" applyAlignment="1" applyProtection="1">
      <alignment horizontal="right" vertical="center" shrinkToFit="1"/>
      <protection locked="0"/>
    </xf>
    <xf numFmtId="38" fontId="61" fillId="0" borderId="40" xfId="1" applyFont="1" applyFill="1" applyBorder="1" applyAlignment="1" applyProtection="1">
      <alignment horizontal="right" vertical="center" shrinkToFit="1"/>
      <protection locked="0"/>
    </xf>
    <xf numFmtId="38" fontId="67" fillId="3" borderId="164" xfId="1" applyFont="1" applyFill="1" applyBorder="1" applyAlignment="1" applyProtection="1">
      <alignment horizontal="right" vertical="center" shrinkToFit="1"/>
    </xf>
    <xf numFmtId="38" fontId="67" fillId="3" borderId="142" xfId="1" applyFont="1" applyFill="1" applyBorder="1" applyAlignment="1" applyProtection="1">
      <alignment horizontal="right" vertical="center" shrinkToFit="1"/>
    </xf>
    <xf numFmtId="38" fontId="61" fillId="3" borderId="134" xfId="1" applyFont="1" applyFill="1" applyBorder="1" applyAlignment="1" applyProtection="1">
      <alignment vertical="center" shrinkToFit="1"/>
    </xf>
    <xf numFmtId="38" fontId="61" fillId="3" borderId="168" xfId="1" applyFont="1" applyFill="1" applyBorder="1" applyAlignment="1" applyProtection="1">
      <alignment vertical="center" shrinkToFit="1"/>
    </xf>
    <xf numFmtId="14" fontId="66" fillId="0" borderId="40" xfId="0" applyNumberFormat="1" applyFont="1" applyFill="1" applyBorder="1" applyAlignment="1" applyProtection="1">
      <alignment horizontal="center" vertical="center" shrinkToFit="1"/>
      <protection locked="0"/>
    </xf>
    <xf numFmtId="0" fontId="66" fillId="0" borderId="40" xfId="0" applyFont="1" applyFill="1" applyBorder="1" applyAlignment="1" applyProtection="1">
      <alignment horizontal="center" vertical="center" shrinkToFit="1"/>
      <protection locked="0"/>
    </xf>
    <xf numFmtId="0" fontId="66" fillId="0" borderId="133" xfId="0" applyFont="1" applyFill="1" applyBorder="1" applyAlignment="1" applyProtection="1">
      <alignment horizontal="center" vertical="center" shrinkToFit="1"/>
      <protection locked="0"/>
    </xf>
    <xf numFmtId="14" fontId="8" fillId="3" borderId="5" xfId="0" applyNumberFormat="1" applyFont="1" applyFill="1" applyBorder="1" applyAlignment="1" applyProtection="1">
      <alignment horizontal="center" vertical="center" shrinkToFit="1"/>
    </xf>
    <xf numFmtId="14" fontId="8" fillId="3" borderId="26" xfId="0" applyNumberFormat="1" applyFont="1" applyFill="1" applyBorder="1" applyAlignment="1" applyProtection="1">
      <alignment horizontal="center" vertical="center" shrinkToFit="1"/>
    </xf>
    <xf numFmtId="0" fontId="8" fillId="3" borderId="5" xfId="0" applyFont="1" applyFill="1" applyBorder="1" applyAlignment="1" applyProtection="1">
      <alignment horizontal="center" vertical="center" shrinkToFit="1"/>
    </xf>
    <xf numFmtId="0" fontId="8" fillId="3" borderId="26" xfId="0" applyFont="1" applyFill="1" applyBorder="1" applyAlignment="1" applyProtection="1">
      <alignment horizontal="center" vertical="center" shrinkToFit="1"/>
    </xf>
    <xf numFmtId="0" fontId="8" fillId="3" borderId="137" xfId="0" applyFont="1" applyFill="1" applyBorder="1" applyAlignment="1" applyProtection="1">
      <alignment horizontal="center" vertical="center" shrinkToFit="1"/>
    </xf>
    <xf numFmtId="38" fontId="59" fillId="3" borderId="171" xfId="1" applyFont="1" applyFill="1" applyBorder="1" applyAlignment="1" applyProtection="1">
      <alignment horizontal="center" vertical="center" shrinkToFit="1"/>
    </xf>
    <xf numFmtId="14" fontId="66" fillId="0" borderId="119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182" xfId="0" applyFont="1" applyFill="1" applyBorder="1" applyAlignment="1" applyProtection="1">
      <alignment horizontal="center" vertical="center" shrinkToFit="1"/>
    </xf>
    <xf numFmtId="0" fontId="8" fillId="3" borderId="183" xfId="0" applyFont="1" applyFill="1" applyBorder="1" applyAlignment="1" applyProtection="1">
      <alignment horizontal="center" vertical="center" shrinkToFit="1"/>
    </xf>
    <xf numFmtId="0" fontId="8" fillId="3" borderId="43" xfId="0" applyFont="1" applyFill="1" applyBorder="1" applyAlignment="1" applyProtection="1">
      <alignment horizontal="center" vertical="center" shrinkToFit="1"/>
    </xf>
    <xf numFmtId="0" fontId="8" fillId="3" borderId="32" xfId="0" applyFont="1" applyFill="1" applyBorder="1" applyAlignment="1" applyProtection="1">
      <alignment horizontal="center" vertical="center" shrinkToFit="1"/>
    </xf>
    <xf numFmtId="14" fontId="8" fillId="3" borderId="49" xfId="0" applyNumberFormat="1" applyFont="1" applyFill="1" applyBorder="1" applyAlignment="1" applyProtection="1">
      <alignment horizontal="center" vertical="center" shrinkToFit="1"/>
    </xf>
    <xf numFmtId="14" fontId="8" fillId="3" borderId="43" xfId="0" applyNumberFormat="1" applyFont="1" applyFill="1" applyBorder="1" applyAlignment="1" applyProtection="1">
      <alignment horizontal="center" vertical="center" shrinkToFit="1"/>
    </xf>
    <xf numFmtId="14" fontId="8" fillId="3" borderId="31" xfId="0" applyNumberFormat="1" applyFont="1" applyFill="1" applyBorder="1" applyAlignment="1" applyProtection="1">
      <alignment horizontal="center" vertical="center" shrinkToFit="1"/>
    </xf>
    <xf numFmtId="14" fontId="8" fillId="3" borderId="32" xfId="0" applyNumberFormat="1" applyFont="1" applyFill="1" applyBorder="1" applyAlignment="1" applyProtection="1">
      <alignment horizontal="center" vertical="center" shrinkToFit="1"/>
    </xf>
    <xf numFmtId="0" fontId="8" fillId="3" borderId="132" xfId="0" applyFont="1" applyFill="1" applyBorder="1" applyAlignment="1" applyProtection="1">
      <alignment horizontal="center" vertical="center" shrinkToFit="1"/>
    </xf>
    <xf numFmtId="0" fontId="8" fillId="3" borderId="129" xfId="0" applyFont="1" applyFill="1" applyBorder="1" applyAlignment="1" applyProtection="1">
      <alignment horizontal="center" vertical="center" shrinkToFit="1"/>
    </xf>
    <xf numFmtId="38" fontId="59" fillId="3" borderId="184" xfId="1" applyFont="1" applyFill="1" applyBorder="1" applyAlignment="1" applyProtection="1">
      <alignment horizontal="center" vertical="center" shrinkToFit="1"/>
    </xf>
    <xf numFmtId="38" fontId="59" fillId="3" borderId="185" xfId="1" applyFont="1" applyFill="1" applyBorder="1" applyAlignment="1" applyProtection="1">
      <alignment horizontal="center" vertical="center" shrinkToFit="1"/>
    </xf>
    <xf numFmtId="38" fontId="59" fillId="3" borderId="186" xfId="1" applyFont="1" applyFill="1" applyBorder="1" applyAlignment="1" applyProtection="1">
      <alignment horizontal="center" vertical="center" shrinkToFit="1"/>
    </xf>
    <xf numFmtId="38" fontId="59" fillId="3" borderId="187" xfId="1" applyFont="1" applyFill="1" applyBorder="1" applyAlignment="1" applyProtection="1">
      <alignment horizontal="center" vertical="center" shrinkToFit="1"/>
    </xf>
    <xf numFmtId="38" fontId="59" fillId="3" borderId="188" xfId="1" applyFont="1" applyFill="1" applyBorder="1" applyAlignment="1" applyProtection="1">
      <alignment horizontal="center" vertical="center" shrinkToFit="1"/>
    </xf>
    <xf numFmtId="0" fontId="3" fillId="3" borderId="122" xfId="0" applyFont="1" applyFill="1" applyBorder="1" applyAlignment="1" applyProtection="1">
      <alignment horizontal="center" vertical="center" wrapText="1"/>
    </xf>
    <xf numFmtId="0" fontId="3" fillId="3" borderId="70" xfId="0" applyFont="1" applyFill="1" applyBorder="1" applyAlignment="1" applyProtection="1">
      <alignment horizontal="center" vertical="center" wrapText="1"/>
    </xf>
    <xf numFmtId="0" fontId="3" fillId="3" borderId="72" xfId="0" applyFont="1" applyFill="1" applyBorder="1" applyAlignment="1" applyProtection="1">
      <alignment horizontal="center" vertical="center" wrapText="1"/>
    </xf>
    <xf numFmtId="14" fontId="75" fillId="0" borderId="0" xfId="0" applyNumberFormat="1" applyFont="1" applyFill="1" applyAlignment="1">
      <alignment horizontal="center" vertical="center"/>
    </xf>
    <xf numFmtId="0" fontId="99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99" fillId="0" borderId="88" xfId="0" applyNumberFormat="1" applyFont="1" applyFill="1" applyBorder="1" applyAlignment="1" applyProtection="1">
      <alignment horizontal="center" vertical="center" shrinkToFit="1"/>
      <protection locked="0"/>
    </xf>
    <xf numFmtId="14" fontId="44" fillId="3" borderId="23" xfId="0" applyNumberFormat="1" applyFont="1" applyFill="1" applyBorder="1" applyAlignment="1">
      <alignment horizontal="center" vertical="center"/>
    </xf>
    <xf numFmtId="14" fontId="44" fillId="3" borderId="13" xfId="0" applyNumberFormat="1" applyFont="1" applyFill="1" applyBorder="1" applyAlignment="1">
      <alignment horizontal="center" vertical="center"/>
    </xf>
    <xf numFmtId="14" fontId="44" fillId="3" borderId="15" xfId="0" applyNumberFormat="1" applyFont="1" applyFill="1" applyBorder="1" applyAlignment="1">
      <alignment horizontal="center" vertical="center"/>
    </xf>
    <xf numFmtId="14" fontId="44" fillId="3" borderId="88" xfId="0" applyNumberFormat="1" applyFont="1" applyFill="1" applyBorder="1" applyAlignment="1">
      <alignment horizontal="center" vertical="center"/>
    </xf>
    <xf numFmtId="185" fontId="44" fillId="3" borderId="23" xfId="0" applyNumberFormat="1" applyFont="1" applyFill="1" applyBorder="1" applyAlignment="1">
      <alignment vertical="center"/>
    </xf>
    <xf numFmtId="185" fontId="44" fillId="3" borderId="24" xfId="0" applyNumberFormat="1" applyFont="1" applyFill="1" applyBorder="1" applyAlignment="1">
      <alignment vertical="center"/>
    </xf>
    <xf numFmtId="185" fontId="44" fillId="3" borderId="13" xfId="0" applyNumberFormat="1" applyFont="1" applyFill="1" applyBorder="1" applyAlignment="1">
      <alignment vertical="center"/>
    </xf>
    <xf numFmtId="185" fontId="44" fillId="3" borderId="57" xfId="0" applyNumberFormat="1" applyFont="1" applyFill="1" applyBorder="1" applyAlignment="1">
      <alignment vertical="center"/>
    </xf>
    <xf numFmtId="38" fontId="6" fillId="3" borderId="23" xfId="1" applyNumberFormat="1" applyFont="1" applyFill="1" applyBorder="1" applyAlignment="1">
      <alignment vertical="center"/>
    </xf>
    <xf numFmtId="38" fontId="6" fillId="3" borderId="24" xfId="1" applyNumberFormat="1" applyFont="1" applyFill="1" applyBorder="1" applyAlignment="1">
      <alignment vertical="center"/>
    </xf>
    <xf numFmtId="0" fontId="4" fillId="3" borderId="93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38" fontId="6" fillId="3" borderId="89" xfId="1" applyNumberFormat="1" applyFont="1" applyFill="1" applyBorder="1" applyAlignment="1">
      <alignment vertical="center"/>
    </xf>
    <xf numFmtId="38" fontId="6" fillId="3" borderId="45" xfId="1" applyNumberFormat="1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4" fillId="3" borderId="24" xfId="0" applyFont="1" applyFill="1" applyBorder="1" applyAlignment="1">
      <alignment vertical="center"/>
    </xf>
    <xf numFmtId="38" fontId="76" fillId="2" borderId="24" xfId="1" applyFont="1" applyFill="1" applyBorder="1" applyAlignment="1">
      <alignment vertical="center"/>
    </xf>
    <xf numFmtId="38" fontId="76" fillId="2" borderId="57" xfId="1" applyFont="1" applyFill="1" applyBorder="1" applyAlignment="1">
      <alignment vertical="center"/>
    </xf>
    <xf numFmtId="0" fontId="4" fillId="3" borderId="61" xfId="0" applyFont="1" applyFill="1" applyBorder="1" applyAlignment="1">
      <alignment horizontal="center" vertical="center"/>
    </xf>
    <xf numFmtId="0" fontId="4" fillId="3" borderId="94" xfId="0" applyFont="1" applyFill="1" applyBorder="1" applyAlignment="1">
      <alignment horizontal="center" vertical="center"/>
    </xf>
    <xf numFmtId="0" fontId="4" fillId="3" borderId="61" xfId="0" applyFont="1" applyFill="1" applyBorder="1" applyAlignment="1" applyProtection="1">
      <alignment horizontal="center" vertical="center"/>
    </xf>
    <xf numFmtId="0" fontId="4" fillId="3" borderId="62" xfId="0" applyFont="1" applyFill="1" applyBorder="1" applyAlignment="1" applyProtection="1">
      <alignment horizontal="center" vertical="center"/>
    </xf>
    <xf numFmtId="0" fontId="4" fillId="3" borderId="94" xfId="0" applyFont="1" applyFill="1" applyBorder="1" applyAlignment="1" applyProtection="1">
      <alignment horizontal="center" vertical="center"/>
    </xf>
    <xf numFmtId="0" fontId="107" fillId="2" borderId="202" xfId="0" applyFont="1" applyFill="1" applyBorder="1" applyAlignment="1" applyProtection="1">
      <alignment horizontal="center" vertical="center"/>
      <protection locked="0"/>
    </xf>
    <xf numFmtId="0" fontId="107" fillId="2" borderId="75" xfId="0" applyFont="1" applyFill="1" applyBorder="1" applyAlignment="1" applyProtection="1">
      <alignment horizontal="center" vertical="center"/>
      <protection locked="0"/>
    </xf>
    <xf numFmtId="0" fontId="107" fillId="2" borderId="121" xfId="0" applyFont="1" applyFill="1" applyBorder="1" applyAlignment="1" applyProtection="1">
      <alignment horizontal="center" vertical="center"/>
      <protection locked="0"/>
    </xf>
    <xf numFmtId="0" fontId="107" fillId="2" borderId="73" xfId="0" applyFont="1" applyFill="1" applyBorder="1" applyAlignment="1" applyProtection="1">
      <alignment horizontal="center" vertical="center"/>
      <protection locked="0"/>
    </xf>
    <xf numFmtId="0" fontId="107" fillId="2" borderId="203" xfId="0" applyFont="1" applyFill="1" applyBorder="1" applyAlignment="1" applyProtection="1">
      <alignment horizontal="center" vertical="center"/>
      <protection locked="0"/>
    </xf>
    <xf numFmtId="0" fontId="107" fillId="2" borderId="204" xfId="0" applyFont="1" applyFill="1" applyBorder="1" applyAlignment="1" applyProtection="1">
      <alignment horizontal="center" vertical="center"/>
      <protection locked="0"/>
    </xf>
    <xf numFmtId="0" fontId="107" fillId="2" borderId="205" xfId="0" applyFont="1" applyFill="1" applyBorder="1" applyAlignment="1" applyProtection="1">
      <alignment horizontal="center" vertical="center"/>
      <protection locked="0"/>
    </xf>
    <xf numFmtId="0" fontId="107" fillId="2" borderId="206" xfId="0" applyFont="1" applyFill="1" applyBorder="1" applyAlignment="1" applyProtection="1">
      <alignment horizontal="center" vertical="center"/>
      <protection locked="0"/>
    </xf>
    <xf numFmtId="0" fontId="107" fillId="2" borderId="207" xfId="0" applyFont="1" applyFill="1" applyBorder="1" applyAlignment="1" applyProtection="1">
      <alignment horizontal="center" vertical="center"/>
      <protection locked="0"/>
    </xf>
    <xf numFmtId="0" fontId="107" fillId="2" borderId="175" xfId="0" applyFont="1" applyFill="1" applyBorder="1" applyAlignment="1" applyProtection="1">
      <alignment horizontal="center" vertical="center"/>
      <protection locked="0"/>
    </xf>
    <xf numFmtId="0" fontId="113" fillId="2" borderId="208" xfId="6" applyNumberFormat="1" applyFont="1" applyFill="1" applyBorder="1" applyAlignment="1" applyProtection="1">
      <alignment horizontal="center" vertical="center" shrinkToFit="1"/>
      <protection locked="0"/>
    </xf>
    <xf numFmtId="0" fontId="113" fillId="2" borderId="175" xfId="6" applyNumberFormat="1" applyFont="1" applyFill="1" applyBorder="1" applyAlignment="1" applyProtection="1">
      <alignment horizontal="center" vertical="center" shrinkToFit="1"/>
      <protection locked="0"/>
    </xf>
    <xf numFmtId="0" fontId="107" fillId="2" borderId="209" xfId="0" applyFont="1" applyFill="1" applyBorder="1" applyAlignment="1" applyProtection="1">
      <alignment horizontal="center" vertical="center"/>
      <protection locked="0"/>
    </xf>
    <xf numFmtId="0" fontId="107" fillId="2" borderId="210" xfId="0" applyFont="1" applyFill="1" applyBorder="1" applyAlignment="1" applyProtection="1">
      <alignment horizontal="center" vertical="center"/>
      <protection locked="0"/>
    </xf>
    <xf numFmtId="0" fontId="107" fillId="2" borderId="211" xfId="0" applyFont="1" applyFill="1" applyBorder="1" applyAlignment="1" applyProtection="1">
      <alignment horizontal="center" vertical="center"/>
      <protection locked="0"/>
    </xf>
    <xf numFmtId="0" fontId="107" fillId="2" borderId="212" xfId="0" applyFont="1" applyFill="1" applyBorder="1" applyAlignment="1" applyProtection="1">
      <alignment horizontal="center" vertical="center"/>
      <protection locked="0"/>
    </xf>
    <xf numFmtId="0" fontId="107" fillId="2" borderId="213" xfId="0" applyFont="1" applyFill="1" applyBorder="1" applyAlignment="1" applyProtection="1">
      <alignment horizontal="center" vertical="center"/>
      <protection locked="0"/>
    </xf>
    <xf numFmtId="0" fontId="107" fillId="2" borderId="200" xfId="0" applyFont="1" applyFill="1" applyBorder="1" applyAlignment="1" applyProtection="1">
      <alignment horizontal="center" vertical="center"/>
      <protection locked="0"/>
    </xf>
    <xf numFmtId="0" fontId="107" fillId="2" borderId="198" xfId="0" applyFont="1" applyFill="1" applyBorder="1" applyAlignment="1" applyProtection="1">
      <alignment horizontal="center" vertical="center"/>
      <protection locked="0"/>
    </xf>
    <xf numFmtId="0" fontId="107" fillId="2" borderId="201" xfId="0" applyFont="1" applyFill="1" applyBorder="1" applyAlignment="1" applyProtection="1">
      <alignment horizontal="center" vertical="center"/>
      <protection locked="0"/>
    </xf>
    <xf numFmtId="0" fontId="107" fillId="2" borderId="180" xfId="0" applyFont="1" applyFill="1" applyBorder="1" applyAlignment="1" applyProtection="1">
      <alignment horizontal="center" vertical="center"/>
      <protection locked="0"/>
    </xf>
    <xf numFmtId="0" fontId="107" fillId="2" borderId="173" xfId="0" applyFont="1" applyFill="1" applyBorder="1" applyAlignment="1" applyProtection="1">
      <alignment horizontal="center" vertical="center"/>
      <protection locked="0"/>
    </xf>
    <xf numFmtId="38" fontId="112" fillId="2" borderId="196" xfId="1" applyFont="1" applyFill="1" applyBorder="1" applyAlignment="1" applyProtection="1">
      <alignment horizontal="center" vertical="center"/>
      <protection locked="0"/>
    </xf>
    <xf numFmtId="38" fontId="112" fillId="2" borderId="173" xfId="1" applyFont="1" applyFill="1" applyBorder="1" applyAlignment="1" applyProtection="1">
      <alignment horizontal="center" vertical="center"/>
      <protection locked="0"/>
    </xf>
    <xf numFmtId="0" fontId="107" fillId="2" borderId="197" xfId="0" applyFont="1" applyFill="1" applyBorder="1" applyAlignment="1" applyProtection="1">
      <alignment horizontal="center" vertical="center"/>
      <protection locked="0"/>
    </xf>
    <xf numFmtId="0" fontId="107" fillId="2" borderId="199" xfId="0" applyFont="1" applyFill="1" applyBorder="1" applyAlignment="1" applyProtection="1">
      <alignment horizontal="center" vertical="center"/>
      <protection locked="0"/>
    </xf>
    <xf numFmtId="0" fontId="80" fillId="0" borderId="0" xfId="6" applyFont="1" applyFill="1" applyBorder="1" applyAlignment="1" applyProtection="1">
      <alignment horizontal="center" vertical="center"/>
    </xf>
    <xf numFmtId="0" fontId="107" fillId="0" borderId="31" xfId="0" applyFont="1" applyFill="1" applyBorder="1" applyAlignment="1" applyProtection="1">
      <alignment horizontal="center" vertical="center"/>
    </xf>
    <xf numFmtId="182" fontId="107" fillId="0" borderId="31" xfId="0" applyNumberFormat="1" applyFont="1" applyFill="1" applyBorder="1" applyAlignment="1" applyProtection="1">
      <alignment horizontal="right" vertical="center"/>
    </xf>
    <xf numFmtId="186" fontId="108" fillId="2" borderId="0" xfId="6" applyNumberFormat="1" applyFont="1" applyFill="1" applyBorder="1" applyAlignment="1" applyProtection="1">
      <alignment horizontal="center" vertical="center"/>
      <protection locked="0"/>
    </xf>
    <xf numFmtId="0" fontId="110" fillId="0" borderId="0" xfId="0" applyFont="1" applyBorder="1" applyAlignment="1">
      <alignment horizontal="left" vertical="center"/>
    </xf>
    <xf numFmtId="0" fontId="110" fillId="0" borderId="13" xfId="0" applyFont="1" applyBorder="1" applyAlignment="1">
      <alignment horizontal="left" vertical="center"/>
    </xf>
    <xf numFmtId="0" fontId="107" fillId="0" borderId="61" xfId="0" applyFont="1" applyBorder="1" applyAlignment="1">
      <alignment horizontal="center" vertical="center"/>
    </xf>
    <xf numFmtId="0" fontId="107" fillId="0" borderId="62" xfId="0" applyFont="1" applyBorder="1" applyAlignment="1">
      <alignment horizontal="center" vertical="center"/>
    </xf>
    <xf numFmtId="0" fontId="107" fillId="0" borderId="93" xfId="0" applyFont="1" applyBorder="1" applyAlignment="1">
      <alignment horizontal="center" vertical="center"/>
    </xf>
    <xf numFmtId="0" fontId="107" fillId="0" borderId="94" xfId="0" applyFont="1" applyBorder="1" applyAlignment="1">
      <alignment horizontal="center" vertical="center"/>
    </xf>
    <xf numFmtId="0" fontId="107" fillId="0" borderId="191" xfId="0" applyFont="1" applyBorder="1" applyAlignment="1">
      <alignment horizontal="center" vertical="center"/>
    </xf>
    <xf numFmtId="0" fontId="107" fillId="0" borderId="192" xfId="0" applyFont="1" applyBorder="1" applyAlignment="1">
      <alignment horizontal="center" vertical="center"/>
    </xf>
    <xf numFmtId="0" fontId="107" fillId="0" borderId="193" xfId="0" applyFont="1" applyBorder="1" applyAlignment="1">
      <alignment horizontal="center" vertical="center"/>
    </xf>
    <xf numFmtId="0" fontId="107" fillId="0" borderId="194" xfId="0" applyFont="1" applyBorder="1" applyAlignment="1">
      <alignment horizontal="center" vertical="center"/>
    </xf>
    <xf numFmtId="0" fontId="107" fillId="0" borderId="195" xfId="0" applyFont="1" applyBorder="1" applyAlignment="1">
      <alignment horizontal="center" vertical="center"/>
    </xf>
    <xf numFmtId="0" fontId="7" fillId="0" borderId="0" xfId="6" applyNumberFormat="1" applyFont="1" applyFill="1" applyBorder="1" applyAlignment="1" applyProtection="1">
      <alignment horizontal="distributed" vertical="center"/>
    </xf>
    <xf numFmtId="0" fontId="7" fillId="0" borderId="0" xfId="6" applyNumberFormat="1" applyFont="1" applyFill="1" applyBorder="1" applyAlignment="1" applyProtection="1">
      <alignment horizontal="center" vertical="center"/>
    </xf>
    <xf numFmtId="0" fontId="82" fillId="0" borderId="0" xfId="6" applyFont="1" applyFill="1" applyBorder="1" applyAlignment="1" applyProtection="1">
      <alignment vertical="center" shrinkToFit="1"/>
    </xf>
    <xf numFmtId="0" fontId="82" fillId="0" borderId="0" xfId="6" applyFont="1" applyFill="1" applyBorder="1" applyAlignment="1" applyProtection="1">
      <alignment horizontal="left" vertical="center" shrinkToFit="1"/>
    </xf>
    <xf numFmtId="0" fontId="79" fillId="0" borderId="0" xfId="6" applyFont="1" applyFill="1" applyBorder="1" applyAlignment="1" applyProtection="1">
      <alignment horizontal="center" vertical="center"/>
    </xf>
    <xf numFmtId="0" fontId="114" fillId="0" borderId="0" xfId="0" applyFont="1" applyBorder="1" applyAlignment="1" applyProtection="1">
      <alignment horizontal="center" vertical="center"/>
    </xf>
    <xf numFmtId="0" fontId="7" fillId="0" borderId="0" xfId="6" applyNumberFormat="1" applyFont="1" applyFill="1" applyBorder="1" applyAlignment="1" applyProtection="1">
      <alignment horizontal="left" vertical="center" shrinkToFit="1"/>
    </xf>
    <xf numFmtId="0" fontId="85" fillId="0" borderId="0" xfId="6" applyNumberFormat="1" applyFont="1" applyFill="1" applyBorder="1" applyAlignment="1" applyProtection="1">
      <alignment horizontal="center" vertical="center" shrinkToFit="1"/>
    </xf>
    <xf numFmtId="0" fontId="85" fillId="0" borderId="0" xfId="6" applyNumberFormat="1" applyFont="1" applyFill="1" applyBorder="1" applyAlignment="1" applyProtection="1">
      <alignment horizontal="left" vertical="center" shrinkToFit="1"/>
    </xf>
    <xf numFmtId="0" fontId="10" fillId="0" borderId="0" xfId="0" applyFont="1" applyBorder="1" applyAlignment="1" applyProtection="1">
      <alignment horizontal="left" vertical="center" shrinkToFit="1"/>
    </xf>
    <xf numFmtId="186" fontId="84" fillId="2" borderId="0" xfId="6" applyNumberFormat="1" applyFont="1" applyFill="1" applyBorder="1" applyAlignment="1" applyProtection="1">
      <alignment horizontal="center" vertical="center" shrinkToFit="1"/>
      <protection locked="0"/>
    </xf>
    <xf numFmtId="38" fontId="4" fillId="5" borderId="93" xfId="1" applyFont="1" applyFill="1" applyBorder="1" applyAlignment="1" applyProtection="1">
      <alignment vertical="center" shrinkToFit="1"/>
    </xf>
    <xf numFmtId="38" fontId="4" fillId="5" borderId="62" xfId="1" applyFont="1" applyFill="1" applyBorder="1" applyAlignment="1" applyProtection="1">
      <alignment vertical="center" shrinkToFit="1"/>
    </xf>
    <xf numFmtId="38" fontId="4" fillId="5" borderId="63" xfId="1" applyFont="1" applyFill="1" applyBorder="1" applyAlignment="1" applyProtection="1">
      <alignment vertical="center" shrinkToFit="1"/>
    </xf>
    <xf numFmtId="38" fontId="4" fillId="0" borderId="61" xfId="1" applyFont="1" applyFill="1" applyBorder="1" applyAlignment="1" applyProtection="1">
      <alignment vertical="center" shrinkToFit="1"/>
    </xf>
    <xf numFmtId="38" fontId="4" fillId="0" borderId="62" xfId="1" applyFont="1" applyFill="1" applyBorder="1" applyAlignment="1" applyProtection="1">
      <alignment vertical="center" shrinkToFit="1"/>
    </xf>
    <xf numFmtId="38" fontId="4" fillId="0" borderId="63" xfId="1" applyFont="1" applyFill="1" applyBorder="1" applyAlignment="1" applyProtection="1">
      <alignment vertical="center" shrinkToFit="1"/>
    </xf>
    <xf numFmtId="0" fontId="87" fillId="0" borderId="0" xfId="6" applyFont="1" applyFill="1" applyBorder="1" applyAlignment="1" applyProtection="1">
      <alignment horizontal="left" vertical="center" shrinkToFit="1"/>
      <protection locked="0"/>
    </xf>
    <xf numFmtId="0" fontId="79" fillId="0" borderId="0" xfId="6" applyFont="1" applyFill="1" applyBorder="1" applyAlignment="1" applyProtection="1">
      <alignment horizontal="distributed" vertical="center"/>
    </xf>
    <xf numFmtId="0" fontId="82" fillId="0" borderId="0" xfId="6" applyFont="1" applyFill="1" applyBorder="1" applyAlignment="1" applyProtection="1">
      <alignment vertical="center"/>
    </xf>
    <xf numFmtId="38" fontId="9" fillId="0" borderId="21" xfId="1" applyFont="1" applyFill="1" applyBorder="1" applyAlignment="1" applyProtection="1">
      <alignment horizontal="center" vertical="center" shrinkToFit="1"/>
      <protection locked="0"/>
    </xf>
    <xf numFmtId="38" fontId="9" fillId="0" borderId="14" xfId="1" applyFont="1" applyFill="1" applyBorder="1" applyAlignment="1" applyProtection="1">
      <alignment horizontal="center" vertical="center" shrinkToFit="1"/>
      <protection locked="0"/>
    </xf>
    <xf numFmtId="14" fontId="9" fillId="0" borderId="26" xfId="0" applyNumberFormat="1" applyFont="1" applyFill="1" applyBorder="1" applyAlignment="1" applyProtection="1">
      <alignment horizontal="center" vertical="center" shrinkToFit="1"/>
    </xf>
    <xf numFmtId="14" fontId="9" fillId="0" borderId="27" xfId="0" applyNumberFormat="1" applyFont="1" applyFill="1" applyBorder="1" applyAlignment="1" applyProtection="1">
      <alignment horizontal="center" vertical="center" shrinkToFit="1"/>
    </xf>
    <xf numFmtId="14" fontId="9" fillId="0" borderId="21" xfId="0" applyNumberFormat="1" applyFont="1" applyFill="1" applyBorder="1" applyAlignment="1" applyProtection="1">
      <alignment horizontal="center" vertical="center" shrinkToFit="1"/>
    </xf>
    <xf numFmtId="14" fontId="9" fillId="0" borderId="29" xfId="0" applyNumberFormat="1" applyFont="1" applyFill="1" applyBorder="1" applyAlignment="1" applyProtection="1">
      <alignment horizontal="center" vertical="center" shrinkToFit="1"/>
    </xf>
    <xf numFmtId="0" fontId="9" fillId="2" borderId="26" xfId="0" applyFont="1" applyFill="1" applyBorder="1" applyAlignment="1" applyProtection="1">
      <alignment horizontal="center" vertical="center" shrinkToFit="1"/>
      <protection locked="0"/>
    </xf>
    <xf numFmtId="0" fontId="9" fillId="2" borderId="48" xfId="0" applyFont="1" applyFill="1" applyBorder="1" applyAlignment="1" applyProtection="1">
      <alignment horizontal="center" vertical="center" shrinkToFit="1"/>
      <protection locked="0"/>
    </xf>
    <xf numFmtId="0" fontId="4" fillId="0" borderId="63" xfId="0" applyFont="1" applyBorder="1" applyAlignment="1">
      <alignment horizontal="center" vertical="center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9" fillId="2" borderId="44" xfId="0" applyFont="1" applyFill="1" applyBorder="1" applyAlignment="1" applyProtection="1">
      <alignment horizontal="center" vertical="center" shrinkToFit="1"/>
      <protection locked="0"/>
    </xf>
    <xf numFmtId="38" fontId="9" fillId="2" borderId="1" xfId="1" applyFont="1" applyFill="1" applyBorder="1" applyAlignment="1" applyProtection="1">
      <alignment vertical="center" shrinkToFit="1"/>
      <protection locked="0"/>
    </xf>
    <xf numFmtId="38" fontId="9" fillId="2" borderId="2" xfId="1" applyFont="1" applyFill="1" applyBorder="1" applyAlignment="1" applyProtection="1">
      <alignment vertical="center" shrinkToFi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9" fillId="2" borderId="26" xfId="1" applyFont="1" applyFill="1" applyBorder="1" applyAlignment="1" applyProtection="1">
      <alignment vertical="center" shrinkToFit="1"/>
      <protection locked="0"/>
    </xf>
    <xf numFmtId="38" fontId="9" fillId="2" borderId="27" xfId="1" applyFont="1" applyFill="1" applyBorder="1" applyAlignment="1" applyProtection="1">
      <alignment vertical="center" shrinkToFit="1"/>
      <protection locked="0"/>
    </xf>
    <xf numFmtId="38" fontId="9" fillId="2" borderId="48" xfId="1" applyFont="1" applyFill="1" applyBorder="1" applyAlignment="1" applyProtection="1">
      <alignment vertical="center" shrinkToFit="1"/>
      <protection locked="0"/>
    </xf>
    <xf numFmtId="38" fontId="4" fillId="0" borderId="10" xfId="1" applyFont="1" applyFill="1" applyBorder="1" applyAlignment="1" applyProtection="1">
      <alignment horizontal="right" vertical="center" shrinkToFit="1"/>
    </xf>
    <xf numFmtId="38" fontId="4" fillId="0" borderId="11" xfId="1" applyFont="1" applyFill="1" applyBorder="1" applyAlignment="1" applyProtection="1">
      <alignment horizontal="right" vertical="center" shrinkToFit="1"/>
    </xf>
    <xf numFmtId="38" fontId="4" fillId="0" borderId="12" xfId="1" applyFont="1" applyFill="1" applyBorder="1" applyAlignment="1" applyProtection="1">
      <alignment horizontal="right" vertical="center" shrinkToFit="1"/>
    </xf>
    <xf numFmtId="38" fontId="4" fillId="0" borderId="7" xfId="1" applyFont="1" applyBorder="1" applyAlignment="1" applyProtection="1">
      <alignment vertical="center" shrinkToFit="1"/>
    </xf>
    <xf numFmtId="38" fontId="4" fillId="0" borderId="8" xfId="1" applyFont="1" applyBorder="1" applyAlignment="1" applyProtection="1">
      <alignment vertical="center" shrinkToFit="1"/>
    </xf>
    <xf numFmtId="38" fontId="4" fillId="5" borderId="8" xfId="1" applyFont="1" applyFill="1" applyBorder="1" applyAlignment="1" applyProtection="1">
      <alignment vertical="center" shrinkToFit="1"/>
    </xf>
    <xf numFmtId="38" fontId="4" fillId="5" borderId="22" xfId="1" applyFont="1" applyFill="1" applyBorder="1" applyAlignment="1" applyProtection="1">
      <alignment vertical="center" shrinkToFit="1"/>
    </xf>
    <xf numFmtId="38" fontId="4" fillId="0" borderId="7" xfId="1" applyFont="1" applyFill="1" applyBorder="1" applyAlignment="1" applyProtection="1">
      <alignment horizontal="right" vertical="center" shrinkToFit="1"/>
    </xf>
    <xf numFmtId="38" fontId="4" fillId="0" borderId="8" xfId="1" applyFont="1" applyFill="1" applyBorder="1" applyAlignment="1" applyProtection="1">
      <alignment horizontal="right" vertical="center" shrinkToFit="1"/>
    </xf>
    <xf numFmtId="38" fontId="4" fillId="0" borderId="9" xfId="1" applyFont="1" applyFill="1" applyBorder="1" applyAlignment="1" applyProtection="1">
      <alignment horizontal="right" vertical="center" shrinkToFit="1"/>
    </xf>
    <xf numFmtId="38" fontId="4" fillId="5" borderId="11" xfId="1" applyFont="1" applyFill="1" applyBorder="1" applyAlignment="1" applyProtection="1">
      <alignment vertical="center" shrinkToFit="1"/>
    </xf>
    <xf numFmtId="38" fontId="4" fillId="5" borderId="46" xfId="1" applyFont="1" applyFill="1" applyBorder="1" applyAlignment="1" applyProtection="1">
      <alignment vertical="center" shrinkToFit="1"/>
    </xf>
    <xf numFmtId="178" fontId="101" fillId="2" borderId="88" xfId="0" applyNumberFormat="1" applyFont="1" applyFill="1" applyBorder="1" applyAlignment="1" applyProtection="1">
      <alignment vertical="center" shrinkToFit="1"/>
      <protection locked="0"/>
    </xf>
    <xf numFmtId="178" fontId="101" fillId="2" borderId="13" xfId="0" applyNumberFormat="1" applyFont="1" applyFill="1" applyBorder="1" applyAlignment="1" applyProtection="1">
      <alignment vertical="center" shrinkToFit="1"/>
      <protection locked="0"/>
    </xf>
    <xf numFmtId="178" fontId="101" fillId="2" borderId="57" xfId="0" applyNumberFormat="1" applyFont="1" applyFill="1" applyBorder="1" applyAlignment="1" applyProtection="1">
      <alignment vertical="center" shrinkToFit="1"/>
      <protection locked="0"/>
    </xf>
    <xf numFmtId="9" fontId="4" fillId="0" borderId="61" xfId="0" applyNumberFormat="1" applyFont="1" applyBorder="1" applyAlignment="1">
      <alignment horizontal="distributed" vertical="center"/>
    </xf>
    <xf numFmtId="9" fontId="4" fillId="0" borderId="62" xfId="0" applyNumberFormat="1" applyFont="1" applyBorder="1" applyAlignment="1">
      <alignment horizontal="distributed" vertical="center"/>
    </xf>
    <xf numFmtId="9" fontId="4" fillId="0" borderId="63" xfId="0" applyNumberFormat="1" applyFont="1" applyBorder="1" applyAlignment="1">
      <alignment horizontal="distributed" vertical="center"/>
    </xf>
    <xf numFmtId="38" fontId="4" fillId="0" borderId="61" xfId="1" applyFont="1" applyFill="1" applyBorder="1" applyAlignment="1">
      <alignment vertical="center"/>
    </xf>
    <xf numFmtId="38" fontId="4" fillId="0" borderId="62" xfId="1" applyFont="1" applyFill="1" applyBorder="1" applyAlignment="1">
      <alignment vertical="center"/>
    </xf>
    <xf numFmtId="38" fontId="4" fillId="0" borderId="63" xfId="1" applyFont="1" applyFill="1" applyBorder="1" applyAlignment="1">
      <alignment vertical="center"/>
    </xf>
    <xf numFmtId="9" fontId="4" fillId="0" borderId="89" xfId="0" applyNumberFormat="1" applyFont="1" applyBorder="1" applyAlignment="1">
      <alignment horizontal="center" vertical="center"/>
    </xf>
    <xf numFmtId="9" fontId="4" fillId="0" borderId="45" xfId="0" applyNumberFormat="1" applyFont="1" applyBorder="1" applyAlignment="1">
      <alignment horizontal="center" vertical="center"/>
    </xf>
    <xf numFmtId="9" fontId="4" fillId="0" borderId="90" xfId="0" applyNumberFormat="1" applyFont="1" applyBorder="1" applyAlignment="1">
      <alignment horizontal="center" vertical="center"/>
    </xf>
    <xf numFmtId="38" fontId="9" fillId="0" borderId="4" xfId="1" applyFont="1" applyFill="1" applyBorder="1" applyAlignment="1" applyProtection="1">
      <alignment vertical="center" shrinkToFit="1"/>
    </xf>
    <xf numFmtId="38" fontId="9" fillId="0" borderId="5" xfId="1" applyFont="1" applyFill="1" applyBorder="1" applyAlignment="1" applyProtection="1">
      <alignment vertical="center" shrinkToFit="1"/>
    </xf>
    <xf numFmtId="38" fontId="9" fillId="5" borderId="5" xfId="1" applyFont="1" applyFill="1" applyBorder="1" applyAlignment="1" applyProtection="1">
      <alignment vertical="center" shrinkToFit="1"/>
    </xf>
    <xf numFmtId="38" fontId="9" fillId="5" borderId="26" xfId="1" applyFont="1" applyFill="1" applyBorder="1" applyAlignment="1" applyProtection="1">
      <alignment vertical="center" shrinkToFit="1"/>
    </xf>
    <xf numFmtId="38" fontId="4" fillId="0" borderId="4" xfId="1" applyFont="1" applyFill="1" applyBorder="1" applyAlignment="1" applyProtection="1">
      <alignment horizontal="right" vertical="center" shrinkToFit="1"/>
    </xf>
    <xf numFmtId="38" fontId="4" fillId="0" borderId="5" xfId="1" applyFont="1" applyFill="1" applyBorder="1" applyAlignment="1" applyProtection="1">
      <alignment horizontal="right" vertical="center" shrinkToFit="1"/>
    </xf>
    <xf numFmtId="38" fontId="4" fillId="0" borderId="6" xfId="1" applyFont="1" applyFill="1" applyBorder="1" applyAlignment="1" applyProtection="1">
      <alignment horizontal="right" vertical="center" shrinkToFit="1"/>
    </xf>
    <xf numFmtId="0" fontId="9" fillId="0" borderId="22" xfId="0" applyFont="1" applyFill="1" applyBorder="1" applyAlignment="1" applyProtection="1">
      <alignment horizontal="center" vertical="center" shrinkToFit="1"/>
    </xf>
    <xf numFmtId="0" fontId="9" fillId="0" borderId="45" xfId="0" applyFont="1" applyFill="1" applyBorder="1" applyAlignment="1" applyProtection="1">
      <alignment horizontal="center" vertical="center" shrinkToFit="1"/>
    </xf>
    <xf numFmtId="0" fontId="9" fillId="0" borderId="26" xfId="0" applyFont="1" applyFill="1" applyBorder="1" applyAlignment="1" applyProtection="1">
      <alignment horizontal="center" vertical="center" shrinkToFit="1"/>
    </xf>
    <xf numFmtId="0" fontId="9" fillId="0" borderId="48" xfId="0" applyFont="1" applyFill="1" applyBorder="1" applyAlignment="1" applyProtection="1">
      <alignment horizontal="center" vertical="center" shrinkToFit="1"/>
    </xf>
    <xf numFmtId="9" fontId="4" fillId="0" borderId="29" xfId="0" applyNumberFormat="1" applyFont="1" applyBorder="1" applyAlignment="1">
      <alignment horizontal="center" vertical="center" shrinkToFit="1"/>
    </xf>
    <xf numFmtId="9" fontId="4" fillId="0" borderId="44" xfId="0" applyNumberFormat="1" applyFont="1" applyBorder="1" applyAlignment="1">
      <alignment horizontal="center" vertical="center" shrinkToFit="1"/>
    </xf>
    <xf numFmtId="38" fontId="4" fillId="0" borderId="61" xfId="1" applyFont="1" applyBorder="1" applyAlignment="1" applyProtection="1">
      <alignment vertical="center" shrinkToFit="1"/>
    </xf>
    <xf numFmtId="38" fontId="4" fillId="0" borderId="62" xfId="1" applyFont="1" applyBorder="1" applyAlignment="1" applyProtection="1">
      <alignment vertical="center" shrinkToFit="1"/>
    </xf>
    <xf numFmtId="38" fontId="4" fillId="0" borderId="94" xfId="1" applyFont="1" applyBorder="1" applyAlignment="1" applyProtection="1">
      <alignment vertical="center" shrinkToFit="1"/>
    </xf>
    <xf numFmtId="38" fontId="4" fillId="0" borderId="93" xfId="1" applyFont="1" applyBorder="1" applyAlignment="1" applyProtection="1">
      <alignment vertical="center" shrinkToFit="1"/>
    </xf>
    <xf numFmtId="38" fontId="4" fillId="0" borderId="7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9" xfId="1" applyFont="1" applyFill="1" applyBorder="1" applyAlignment="1">
      <alignment horizontal="right" vertical="center"/>
    </xf>
    <xf numFmtId="0" fontId="31" fillId="0" borderId="29" xfId="0" applyFont="1" applyBorder="1" applyAlignment="1" applyProtection="1">
      <alignment vertical="center" shrinkToFit="1"/>
    </xf>
    <xf numFmtId="0" fontId="31" fillId="0" borderId="44" xfId="0" applyFont="1" applyBorder="1" applyAlignment="1" applyProtection="1">
      <alignment vertical="center" shrinkToFit="1"/>
    </xf>
    <xf numFmtId="178" fontId="101" fillId="0" borderId="47" xfId="0" applyNumberFormat="1" applyFont="1" applyFill="1" applyBorder="1" applyAlignment="1" applyProtection="1">
      <alignment vertical="center" shrinkToFit="1"/>
    </xf>
    <xf numFmtId="178" fontId="101" fillId="0" borderId="27" xfId="0" applyNumberFormat="1" applyFont="1" applyFill="1" applyBorder="1" applyAlignment="1" applyProtection="1">
      <alignment vertical="center" shrinkToFit="1"/>
    </xf>
    <xf numFmtId="178" fontId="101" fillId="0" borderId="48" xfId="0" applyNumberFormat="1" applyFont="1" applyFill="1" applyBorder="1" applyAlignment="1" applyProtection="1">
      <alignment vertical="center" shrinkToFit="1"/>
    </xf>
    <xf numFmtId="38" fontId="4" fillId="0" borderId="10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horizontal="right" vertical="center"/>
    </xf>
    <xf numFmtId="38" fontId="4" fillId="0" borderId="12" xfId="1" applyFont="1" applyFill="1" applyBorder="1" applyAlignment="1">
      <alignment horizontal="right" vertical="center"/>
    </xf>
    <xf numFmtId="178" fontId="101" fillId="0" borderId="88" xfId="0" applyNumberFormat="1" applyFont="1" applyFill="1" applyBorder="1" applyAlignment="1" applyProtection="1">
      <alignment vertical="center" shrinkToFit="1"/>
    </xf>
    <xf numFmtId="178" fontId="101" fillId="0" borderId="13" xfId="0" applyNumberFormat="1" applyFont="1" applyFill="1" applyBorder="1" applyAlignment="1" applyProtection="1">
      <alignment vertical="center" shrinkToFit="1"/>
    </xf>
    <xf numFmtId="178" fontId="101" fillId="0" borderId="57" xfId="0" applyNumberFormat="1" applyFont="1" applyFill="1" applyBorder="1" applyAlignment="1" applyProtection="1">
      <alignment vertical="center" shrinkToFit="1"/>
    </xf>
    <xf numFmtId="38" fontId="9" fillId="0" borderId="22" xfId="1" applyFont="1" applyFill="1" applyBorder="1" applyAlignment="1" applyProtection="1">
      <alignment horizontal="center" vertical="center" shrinkToFit="1"/>
    </xf>
    <xf numFmtId="38" fontId="9" fillId="0" borderId="98" xfId="1" applyFont="1" applyFill="1" applyBorder="1" applyAlignment="1" applyProtection="1">
      <alignment horizontal="center" vertical="center" shrinkToFit="1"/>
    </xf>
    <xf numFmtId="38" fontId="9" fillId="0" borderId="21" xfId="1" applyFont="1" applyFill="1" applyBorder="1" applyAlignment="1" applyProtection="1">
      <alignment horizontal="center" vertical="center" shrinkToFit="1"/>
    </xf>
    <xf numFmtId="38" fontId="9" fillId="0" borderId="14" xfId="1" applyFont="1" applyFill="1" applyBorder="1" applyAlignment="1" applyProtection="1">
      <alignment horizontal="center" vertical="center" shrinkToFit="1"/>
    </xf>
    <xf numFmtId="38" fontId="9" fillId="0" borderId="26" xfId="1" applyFont="1" applyFill="1" applyBorder="1" applyAlignment="1" applyProtection="1">
      <alignment horizontal="center" vertical="center" shrinkToFit="1"/>
    </xf>
    <xf numFmtId="38" fontId="9" fillId="0" borderId="28" xfId="1" applyFont="1" applyFill="1" applyBorder="1" applyAlignment="1" applyProtection="1">
      <alignment horizontal="center" vertical="center" shrinkToFit="1"/>
    </xf>
    <xf numFmtId="38" fontId="9" fillId="0" borderId="41" xfId="1" applyFont="1" applyFill="1" applyBorder="1" applyAlignment="1" applyProtection="1">
      <alignment vertical="center" shrinkToFit="1"/>
    </xf>
    <xf numFmtId="38" fontId="9" fillId="0" borderId="49" xfId="1" applyFont="1" applyFill="1" applyBorder="1" applyAlignment="1" applyProtection="1">
      <alignment vertical="center" shrinkToFit="1"/>
    </xf>
    <xf numFmtId="38" fontId="9" fillId="0" borderId="55" xfId="1" applyFont="1" applyFill="1" applyBorder="1" applyAlignment="1" applyProtection="1">
      <alignment vertical="center" shrinkToFit="1"/>
    </xf>
    <xf numFmtId="38" fontId="4" fillId="0" borderId="54" xfId="1" applyFont="1" applyFill="1" applyBorder="1" applyAlignment="1">
      <alignment horizontal="right" vertical="center"/>
    </xf>
    <xf numFmtId="38" fontId="4" fillId="0" borderId="49" xfId="1" applyFont="1" applyFill="1" applyBorder="1" applyAlignment="1">
      <alignment horizontal="right" vertical="center"/>
    </xf>
    <xf numFmtId="38" fontId="4" fillId="0" borderId="55" xfId="1" applyFont="1" applyFill="1" applyBorder="1" applyAlignment="1">
      <alignment horizontal="right" vertical="center"/>
    </xf>
    <xf numFmtId="38" fontId="9" fillId="0" borderId="54" xfId="1" applyFont="1" applyFill="1" applyBorder="1" applyAlignment="1" applyProtection="1">
      <alignment vertical="center" shrinkToFit="1"/>
    </xf>
    <xf numFmtId="38" fontId="9" fillId="0" borderId="43" xfId="1" applyFont="1" applyFill="1" applyBorder="1" applyAlignment="1" applyProtection="1">
      <alignment vertical="center" shrinkToFit="1"/>
    </xf>
    <xf numFmtId="38" fontId="4" fillId="0" borderId="47" xfId="1" applyFont="1" applyFill="1" applyBorder="1" applyAlignment="1">
      <alignment horizontal="right" vertical="center"/>
    </xf>
    <xf numFmtId="38" fontId="4" fillId="0" borderId="27" xfId="1" applyFont="1" applyFill="1" applyBorder="1" applyAlignment="1">
      <alignment horizontal="right" vertical="center"/>
    </xf>
    <xf numFmtId="38" fontId="4" fillId="0" borderId="48" xfId="1" applyFont="1" applyFill="1" applyBorder="1" applyAlignment="1">
      <alignment horizontal="right" vertical="center"/>
    </xf>
    <xf numFmtId="38" fontId="9" fillId="2" borderId="47" xfId="1" applyFont="1" applyFill="1" applyBorder="1" applyAlignment="1" applyProtection="1">
      <alignment vertical="center" shrinkToFit="1"/>
      <protection locked="0"/>
    </xf>
    <xf numFmtId="38" fontId="9" fillId="2" borderId="28" xfId="1" applyFont="1" applyFill="1" applyBorder="1" applyAlignment="1" applyProtection="1">
      <alignment vertical="center" shrinkToFit="1"/>
      <protection locked="0"/>
    </xf>
    <xf numFmtId="0" fontId="4" fillId="0" borderId="61" xfId="0" applyFont="1" applyBorder="1" applyAlignment="1">
      <alignment horizontal="center" vertical="center" wrapText="1"/>
    </xf>
    <xf numFmtId="0" fontId="61" fillId="0" borderId="23" xfId="0" applyFont="1" applyBorder="1" applyAlignment="1">
      <alignment vertical="top" wrapText="1"/>
    </xf>
    <xf numFmtId="38" fontId="4" fillId="0" borderId="10" xfId="1" applyFont="1" applyBorder="1" applyAlignment="1" applyProtection="1">
      <alignment vertical="center" shrinkToFit="1"/>
    </xf>
    <xf numFmtId="38" fontId="4" fillId="0" borderId="11" xfId="1" applyFont="1" applyBorder="1" applyAlignment="1" applyProtection="1">
      <alignment vertical="center" shrinkToFit="1"/>
    </xf>
    <xf numFmtId="0" fontId="9" fillId="2" borderId="47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27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53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29" xfId="0" applyNumberFormat="1" applyFont="1" applyFill="1" applyBorder="1" applyAlignment="1" applyProtection="1">
      <alignment horizontal="right" vertical="center" shrinkToFit="1"/>
      <protection locked="0"/>
    </xf>
    <xf numFmtId="9" fontId="4" fillId="0" borderId="53" xfId="0" applyNumberFormat="1" applyFont="1" applyBorder="1" applyAlignment="1">
      <alignment horizontal="center" vertical="center"/>
    </xf>
    <xf numFmtId="9" fontId="4" fillId="0" borderId="29" xfId="0" applyNumberFormat="1" applyFont="1" applyBorder="1" applyAlignment="1">
      <alignment horizontal="center" vertical="center"/>
    </xf>
    <xf numFmtId="0" fontId="4" fillId="0" borderId="94" xfId="0" applyFont="1" applyBorder="1" applyAlignment="1" applyProtection="1">
      <alignment horizontal="center" vertical="center"/>
    </xf>
    <xf numFmtId="0" fontId="9" fillId="0" borderId="89" xfId="0" applyFont="1" applyFill="1" applyBorder="1" applyAlignment="1" applyProtection="1">
      <alignment horizontal="center" vertical="center" shrinkToFit="1"/>
    </xf>
    <xf numFmtId="0" fontId="9" fillId="0" borderId="98" xfId="0" applyFont="1" applyFill="1" applyBorder="1" applyAlignment="1" applyProtection="1">
      <alignment horizontal="center" vertical="center" shrinkToFit="1"/>
    </xf>
    <xf numFmtId="0" fontId="50" fillId="0" borderId="7" xfId="0" applyFont="1" applyFill="1" applyBorder="1" applyAlignment="1" applyProtection="1">
      <alignment horizontal="center" vertical="center" wrapText="1"/>
    </xf>
    <xf numFmtId="0" fontId="50" fillId="0" borderId="8" xfId="0" applyFont="1" applyFill="1" applyBorder="1" applyAlignment="1" applyProtection="1">
      <alignment horizontal="center" vertical="center" wrapText="1"/>
    </xf>
    <xf numFmtId="38" fontId="9" fillId="5" borderId="2" xfId="1" applyFont="1" applyFill="1" applyBorder="1" applyAlignment="1" applyProtection="1">
      <alignment vertical="center" shrinkToFit="1"/>
    </xf>
    <xf numFmtId="38" fontId="9" fillId="5" borderId="21" xfId="1" applyFont="1" applyFill="1" applyBorder="1" applyAlignment="1" applyProtection="1">
      <alignment vertical="center" shrinkToFit="1"/>
    </xf>
    <xf numFmtId="38" fontId="4" fillId="0" borderId="1" xfId="1" applyFont="1" applyFill="1" applyBorder="1" applyAlignment="1" applyProtection="1">
      <alignment horizontal="right" vertical="center" shrinkToFit="1"/>
    </xf>
    <xf numFmtId="38" fontId="4" fillId="0" borderId="2" xfId="1" applyFont="1" applyFill="1" applyBorder="1" applyAlignment="1" applyProtection="1">
      <alignment horizontal="right" vertical="center" shrinkToFit="1"/>
    </xf>
    <xf numFmtId="38" fontId="4" fillId="0" borderId="3" xfId="1" applyFont="1" applyFill="1" applyBorder="1" applyAlignment="1" applyProtection="1">
      <alignment horizontal="right" vertical="center" shrinkToFit="1"/>
    </xf>
    <xf numFmtId="38" fontId="9" fillId="0" borderId="1" xfId="1" applyFont="1" applyFill="1" applyBorder="1" applyAlignment="1" applyProtection="1">
      <alignment vertical="center" shrinkToFit="1"/>
    </xf>
    <xf numFmtId="38" fontId="9" fillId="0" borderId="2" xfId="1" applyFont="1" applyFill="1" applyBorder="1" applyAlignment="1" applyProtection="1">
      <alignment vertical="center" shrinkToFit="1"/>
    </xf>
    <xf numFmtId="0" fontId="9" fillId="0" borderId="21" xfId="0" applyFont="1" applyFill="1" applyBorder="1" applyAlignment="1" applyProtection="1">
      <alignment horizontal="center" vertical="center" shrinkToFit="1"/>
    </xf>
    <xf numFmtId="0" fontId="9" fillId="0" borderId="44" xfId="0" applyFont="1" applyFill="1" applyBorder="1" applyAlignment="1" applyProtection="1">
      <alignment horizontal="center" vertical="center" shrinkToFit="1"/>
    </xf>
    <xf numFmtId="0" fontId="3" fillId="0" borderId="93" xfId="0" applyFont="1" applyBorder="1" applyAlignment="1" applyProtection="1">
      <alignment horizontal="center" vertical="center" wrapText="1"/>
    </xf>
    <xf numFmtId="0" fontId="3" fillId="0" borderId="94" xfId="0" applyFont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 shrinkToFit="1"/>
    </xf>
    <xf numFmtId="0" fontId="9" fillId="0" borderId="9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 shrinkToFit="1"/>
    </xf>
    <xf numFmtId="0" fontId="6" fillId="0" borderId="0" xfId="0" applyFont="1" applyFill="1" applyAlignment="1" applyProtection="1">
      <alignment vertical="center" shrinkToFit="1"/>
    </xf>
    <xf numFmtId="176" fontId="6" fillId="5" borderId="34" xfId="1" applyNumberFormat="1" applyFont="1" applyFill="1" applyBorder="1" applyAlignment="1" applyProtection="1">
      <alignment horizontal="right" vertical="center" shrinkToFit="1"/>
    </xf>
    <xf numFmtId="176" fontId="6" fillId="5" borderId="33" xfId="1" applyNumberFormat="1" applyFont="1" applyFill="1" applyBorder="1" applyAlignment="1" applyProtection="1">
      <alignment horizontal="right" vertical="center" shrinkToFit="1"/>
    </xf>
    <xf numFmtId="176" fontId="6" fillId="5" borderId="35" xfId="1" applyNumberFormat="1" applyFont="1" applyFill="1" applyBorder="1" applyAlignment="1" applyProtection="1">
      <alignment horizontal="right" vertical="center" shrinkToFit="1"/>
    </xf>
    <xf numFmtId="176" fontId="6" fillId="5" borderId="38" xfId="1" applyNumberFormat="1" applyFont="1" applyFill="1" applyBorder="1" applyAlignment="1" applyProtection="1">
      <alignment horizontal="right" vertical="center" shrinkToFit="1"/>
    </xf>
    <xf numFmtId="176" fontId="6" fillId="5" borderId="37" xfId="1" applyNumberFormat="1" applyFont="1" applyFill="1" applyBorder="1" applyAlignment="1" applyProtection="1">
      <alignment horizontal="right" vertical="center" shrinkToFit="1"/>
    </xf>
    <xf numFmtId="176" fontId="6" fillId="5" borderId="39" xfId="1" applyNumberFormat="1" applyFont="1" applyFill="1" applyBorder="1" applyAlignment="1" applyProtection="1">
      <alignment horizontal="right" vertical="center" shrinkToFi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9" fillId="0" borderId="29" xfId="0" applyFont="1" applyFill="1" applyBorder="1" applyAlignment="1" applyProtection="1">
      <alignment horizontal="center" vertical="center" shrinkToFit="1"/>
    </xf>
    <xf numFmtId="0" fontId="9" fillId="0" borderId="14" xfId="0" applyFont="1" applyFill="1" applyBorder="1" applyAlignment="1" applyProtection="1">
      <alignment horizontal="center" vertical="center" shrinkToFit="1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shrinkToFit="1"/>
    </xf>
    <xf numFmtId="0" fontId="9" fillId="0" borderId="3" xfId="0" applyFont="1" applyFill="1" applyBorder="1" applyAlignment="1" applyProtection="1">
      <alignment horizontal="center" vertical="center" shrinkToFi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9" fillId="0" borderId="30" xfId="0" applyFont="1" applyFill="1" applyBorder="1" applyAlignment="1" applyProtection="1">
      <alignment horizontal="center" vertical="center" shrinkToFit="1"/>
    </xf>
    <xf numFmtId="0" fontId="9" fillId="0" borderId="31" xfId="0" applyFont="1" applyFill="1" applyBorder="1" applyAlignment="1" applyProtection="1">
      <alignment horizontal="center" vertical="center" shrinkToFit="1"/>
    </xf>
    <xf numFmtId="0" fontId="9" fillId="0" borderId="32" xfId="0" applyFont="1" applyFill="1" applyBorder="1" applyAlignment="1" applyProtection="1">
      <alignment horizontal="center" vertical="center" shrinkToFit="1"/>
    </xf>
    <xf numFmtId="0" fontId="3" fillId="0" borderId="26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 shrinkToFit="1"/>
    </xf>
    <xf numFmtId="0" fontId="9" fillId="0" borderId="6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0" fillId="0" borderId="90" xfId="0" applyFill="1" applyBorder="1" applyAlignment="1" applyProtection="1">
      <alignment horizontal="center" vertical="center" shrinkToFit="1"/>
    </xf>
    <xf numFmtId="0" fontId="45" fillId="0" borderId="0" xfId="0" applyFont="1" applyAlignment="1">
      <alignment horizontal="center"/>
    </xf>
    <xf numFmtId="0" fontId="45" fillId="0" borderId="0" xfId="0" applyFont="1" applyFill="1" applyAlignment="1" applyProtection="1">
      <alignment horizontal="center"/>
    </xf>
    <xf numFmtId="0" fontId="4" fillId="0" borderId="31" xfId="0" applyFont="1" applyBorder="1" applyAlignment="1">
      <alignment horizontal="center" vertical="center"/>
    </xf>
    <xf numFmtId="182" fontId="0" fillId="2" borderId="31" xfId="0" applyNumberFormat="1" applyFill="1" applyBorder="1" applyAlignment="1" applyProtection="1">
      <alignment horizontal="right" vertical="center" shrinkToFit="1"/>
      <protection locked="0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 shrinkToFit="1"/>
    </xf>
    <xf numFmtId="0" fontId="6" fillId="2" borderId="0" xfId="0" applyFont="1" applyFill="1" applyAlignment="1" applyProtection="1">
      <alignment horizontal="center" vertical="center" shrinkToFit="1"/>
      <protection locked="0"/>
    </xf>
    <xf numFmtId="49" fontId="0" fillId="2" borderId="0" xfId="0" applyNumberFormat="1" applyFill="1" applyAlignment="1" applyProtection="1">
      <alignment horizontal="center" vertical="center" shrinkToFit="1"/>
      <protection locked="0"/>
    </xf>
    <xf numFmtId="0" fontId="0" fillId="2" borderId="90" xfId="0" applyFill="1" applyBorder="1" applyAlignment="1" applyProtection="1">
      <alignment horizontal="center" vertical="center" shrinkToFit="1"/>
      <protection locked="0"/>
    </xf>
    <xf numFmtId="0" fontId="0" fillId="2" borderId="89" xfId="0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0" fillId="2" borderId="0" xfId="0" applyFill="1" applyAlignment="1" applyProtection="1">
      <alignment vertical="center" shrinkToFit="1"/>
      <protection locked="0"/>
    </xf>
    <xf numFmtId="38" fontId="6" fillId="0" borderId="95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6" fillId="0" borderId="96" xfId="1" applyFont="1" applyBorder="1" applyAlignment="1">
      <alignment horizontal="center" vertical="center"/>
    </xf>
    <xf numFmtId="38" fontId="6" fillId="0" borderId="36" xfId="1" applyFont="1" applyBorder="1" applyAlignment="1">
      <alignment horizontal="center" vertical="center"/>
    </xf>
    <xf numFmtId="38" fontId="6" fillId="0" borderId="37" xfId="1" applyFont="1" applyBorder="1" applyAlignment="1">
      <alignment horizontal="center" vertical="center"/>
    </xf>
    <xf numFmtId="38" fontId="6" fillId="0" borderId="97" xfId="1" applyFont="1" applyBorder="1" applyAlignment="1">
      <alignment horizontal="center" vertical="center"/>
    </xf>
    <xf numFmtId="176" fontId="6" fillId="0" borderId="34" xfId="1" applyNumberFormat="1" applyFont="1" applyFill="1" applyBorder="1" applyAlignment="1">
      <alignment horizontal="right" vertical="center"/>
    </xf>
    <xf numFmtId="176" fontId="6" fillId="0" borderId="33" xfId="1" applyNumberFormat="1" applyFont="1" applyFill="1" applyBorder="1" applyAlignment="1">
      <alignment horizontal="right" vertical="center"/>
    </xf>
    <xf numFmtId="176" fontId="6" fillId="0" borderId="35" xfId="1" applyNumberFormat="1" applyFont="1" applyFill="1" applyBorder="1" applyAlignment="1">
      <alignment horizontal="right" vertical="center"/>
    </xf>
    <xf numFmtId="176" fontId="6" fillId="0" borderId="38" xfId="1" applyNumberFormat="1" applyFont="1" applyFill="1" applyBorder="1" applyAlignment="1">
      <alignment horizontal="right" vertical="center"/>
    </xf>
    <xf numFmtId="176" fontId="6" fillId="0" borderId="37" xfId="1" applyNumberFormat="1" applyFont="1" applyFill="1" applyBorder="1" applyAlignment="1">
      <alignment horizontal="right" vertical="center"/>
    </xf>
    <xf numFmtId="176" fontId="6" fillId="0" borderId="39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54" xfId="0" applyFill="1" applyBorder="1" applyAlignment="1" applyProtection="1">
      <alignment horizontal="center" vertical="center" shrinkToFit="1"/>
    </xf>
    <xf numFmtId="0" fontId="0" fillId="0" borderId="49" xfId="0" applyFill="1" applyBorder="1" applyAlignment="1" applyProtection="1">
      <alignment horizontal="center" vertical="center" shrinkToFit="1"/>
    </xf>
    <xf numFmtId="0" fontId="14" fillId="0" borderId="54" xfId="0" applyFont="1" applyFill="1" applyBorder="1" applyAlignment="1" applyProtection="1">
      <alignment horizontal="center" vertical="center" shrinkToFit="1"/>
    </xf>
    <xf numFmtId="0" fontId="14" fillId="0" borderId="49" xfId="0" applyFont="1" applyFill="1" applyBorder="1" applyAlignment="1" applyProtection="1">
      <alignment horizontal="center" vertical="center" shrinkToFit="1"/>
    </xf>
    <xf numFmtId="0" fontId="14" fillId="0" borderId="55" xfId="0" applyFont="1" applyFill="1" applyBorder="1" applyAlignment="1" applyProtection="1">
      <alignment horizontal="center" vertical="center" shrinkToFit="1"/>
    </xf>
    <xf numFmtId="0" fontId="31" fillId="2" borderId="29" xfId="0" applyFont="1" applyFill="1" applyBorder="1" applyAlignment="1" applyProtection="1">
      <alignment vertical="center" shrinkToFit="1"/>
      <protection locked="0"/>
    </xf>
    <xf numFmtId="0" fontId="31" fillId="2" borderId="44" xfId="0" applyFont="1" applyFill="1" applyBorder="1" applyAlignment="1" applyProtection="1">
      <alignment vertical="center" shrinkToFit="1"/>
      <protection locked="0"/>
    </xf>
    <xf numFmtId="178" fontId="101" fillId="2" borderId="47" xfId="0" applyNumberFormat="1" applyFont="1" applyFill="1" applyBorder="1" applyAlignment="1" applyProtection="1">
      <alignment vertical="center" shrinkToFit="1"/>
      <protection locked="0"/>
    </xf>
    <xf numFmtId="178" fontId="101" fillId="2" borderId="27" xfId="0" applyNumberFormat="1" applyFont="1" applyFill="1" applyBorder="1" applyAlignment="1" applyProtection="1">
      <alignment vertical="center" shrinkToFit="1"/>
      <protection locked="0"/>
    </xf>
    <xf numFmtId="178" fontId="101" fillId="2" borderId="48" xfId="0" applyNumberFormat="1" applyFont="1" applyFill="1" applyBorder="1" applyAlignment="1" applyProtection="1">
      <alignment vertical="center" shrinkToFit="1"/>
      <protection locked="0"/>
    </xf>
    <xf numFmtId="0" fontId="31" fillId="0" borderId="53" xfId="0" applyFont="1" applyBorder="1" applyAlignment="1" applyProtection="1">
      <alignment horizontal="center" vertical="center"/>
    </xf>
    <xf numFmtId="0" fontId="31" fillId="0" borderId="29" xfId="0" applyFont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52" fillId="0" borderId="0" xfId="0" applyFont="1" applyAlignment="1">
      <alignment horizontal="left" shrinkToFit="1"/>
    </xf>
    <xf numFmtId="0" fontId="52" fillId="0" borderId="0" xfId="0" applyFont="1" applyBorder="1" applyAlignment="1">
      <alignment horizontal="left" shrinkToFit="1"/>
    </xf>
    <xf numFmtId="0" fontId="50" fillId="0" borderId="7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38" fontId="9" fillId="2" borderId="21" xfId="1" applyFont="1" applyFill="1" applyBorder="1" applyAlignment="1" applyProtection="1">
      <alignment vertical="center" shrinkToFit="1"/>
      <protection locked="0"/>
    </xf>
    <xf numFmtId="38" fontId="4" fillId="0" borderId="1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/>
    </xf>
    <xf numFmtId="0" fontId="9" fillId="2" borderId="90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89" xfId="0" applyNumberFormat="1" applyFont="1" applyFill="1" applyBorder="1" applyAlignment="1" applyProtection="1">
      <alignment horizontal="right" vertical="center" shrinkToFit="1"/>
      <protection locked="0"/>
    </xf>
    <xf numFmtId="0" fontId="9" fillId="2" borderId="22" xfId="0" applyFont="1" applyFill="1" applyBorder="1" applyAlignment="1" applyProtection="1">
      <alignment horizontal="center" vertical="center" shrinkToFit="1"/>
      <protection locked="0"/>
    </xf>
    <xf numFmtId="0" fontId="9" fillId="2" borderId="45" xfId="0" applyFont="1" applyFill="1" applyBorder="1" applyAlignment="1" applyProtection="1">
      <alignment horizontal="center" vertical="center" shrinkToFit="1"/>
      <protection locked="0"/>
    </xf>
    <xf numFmtId="38" fontId="9" fillId="0" borderId="26" xfId="1" applyFont="1" applyFill="1" applyBorder="1" applyAlignment="1" applyProtection="1">
      <alignment horizontal="center" vertical="center" shrinkToFit="1"/>
      <protection locked="0"/>
    </xf>
    <xf numFmtId="38" fontId="9" fillId="0" borderId="28" xfId="1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2" borderId="30" xfId="0" applyFont="1" applyFill="1" applyBorder="1" applyAlignment="1" applyProtection="1">
      <alignment horizontal="center" vertical="center" shrinkToFit="1"/>
      <protection locked="0"/>
    </xf>
    <xf numFmtId="0" fontId="9" fillId="2" borderId="31" xfId="0" applyFont="1" applyFill="1" applyBorder="1" applyAlignment="1" applyProtection="1">
      <alignment horizontal="center" vertical="center" shrinkToFit="1"/>
      <protection locked="0"/>
    </xf>
    <xf numFmtId="0" fontId="9" fillId="2" borderId="32" xfId="0" applyFont="1" applyFill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9" fillId="2" borderId="29" xfId="0" applyFont="1" applyFill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0" fillId="2" borderId="89" xfId="0" quotePrefix="1" applyFill="1" applyBorder="1" applyAlignment="1" applyProtection="1">
      <alignment horizontal="center" vertical="center" shrinkToFit="1"/>
      <protection locked="0"/>
    </xf>
    <xf numFmtId="0" fontId="0" fillId="2" borderId="45" xfId="0" quotePrefix="1" applyFill="1" applyBorder="1" applyAlignment="1" applyProtection="1">
      <alignment horizontal="center" vertical="center" shrinkToFit="1"/>
      <protection locked="0"/>
    </xf>
    <xf numFmtId="0" fontId="3" fillId="0" borderId="5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0" fillId="2" borderId="45" xfId="0" applyFill="1" applyBorder="1" applyAlignment="1" applyProtection="1">
      <alignment horizontal="center" vertical="center" shrinkToFit="1"/>
      <protection locked="0"/>
    </xf>
    <xf numFmtId="0" fontId="105" fillId="0" borderId="0" xfId="0" applyFont="1" applyBorder="1" applyAlignment="1" applyProtection="1">
      <alignment horizontal="center"/>
    </xf>
    <xf numFmtId="0" fontId="105" fillId="0" borderId="0" xfId="0" applyFont="1" applyBorder="1" applyAlignment="1">
      <alignment horizontal="center"/>
    </xf>
    <xf numFmtId="0" fontId="3" fillId="0" borderId="53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53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</xf>
    <xf numFmtId="0" fontId="0" fillId="0" borderId="89" xfId="0" quotePrefix="1" applyFill="1" applyBorder="1" applyAlignment="1" applyProtection="1">
      <alignment horizontal="center" vertical="center" shrinkToFit="1"/>
    </xf>
    <xf numFmtId="0" fontId="0" fillId="0" borderId="45" xfId="0" quotePrefix="1" applyFill="1" applyBorder="1" applyAlignment="1" applyProtection="1">
      <alignment horizontal="center" vertical="center" shrinkToFit="1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91" xfId="0" applyFont="1" applyFill="1" applyBorder="1" applyAlignment="1" applyProtection="1">
      <alignment horizontal="center" vertical="center" wrapText="1"/>
    </xf>
    <xf numFmtId="38" fontId="10" fillId="0" borderId="89" xfId="1" applyFont="1" applyFill="1" applyBorder="1" applyAlignment="1" applyProtection="1">
      <alignment horizontal="center" vertical="center"/>
    </xf>
    <xf numFmtId="38" fontId="10" fillId="0" borderId="45" xfId="1" applyFont="1" applyFill="1" applyBorder="1" applyAlignment="1" applyProtection="1">
      <alignment horizontal="center" vertical="center"/>
    </xf>
    <xf numFmtId="0" fontId="0" fillId="2" borderId="54" xfId="0" applyFill="1" applyBorder="1" applyAlignment="1" applyProtection="1">
      <alignment horizontal="center" vertical="center" shrinkToFit="1"/>
      <protection locked="0"/>
    </xf>
    <xf numFmtId="0" fontId="0" fillId="2" borderId="49" xfId="0" applyFill="1" applyBorder="1" applyAlignment="1" applyProtection="1">
      <alignment horizontal="center" vertical="center" shrinkToFit="1"/>
      <protection locked="0"/>
    </xf>
    <xf numFmtId="0" fontId="14" fillId="2" borderId="54" xfId="0" applyFont="1" applyFill="1" applyBorder="1" applyAlignment="1" applyProtection="1">
      <alignment horizontal="center" vertical="center" shrinkToFit="1"/>
      <protection locked="0"/>
    </xf>
    <xf numFmtId="0" fontId="14" fillId="2" borderId="49" xfId="0" applyFont="1" applyFill="1" applyBorder="1" applyAlignment="1" applyProtection="1">
      <alignment horizontal="center" vertical="center" shrinkToFit="1"/>
      <protection locked="0"/>
    </xf>
    <xf numFmtId="0" fontId="14" fillId="2" borderId="55" xfId="0" applyFont="1" applyFill="1" applyBorder="1" applyAlignment="1" applyProtection="1">
      <alignment horizontal="center" vertical="center" shrinkToFit="1"/>
      <protection locked="0"/>
    </xf>
    <xf numFmtId="0" fontId="3" fillId="0" borderId="5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38" fontId="10" fillId="0" borderId="89" xfId="1" applyFont="1" applyFill="1" applyBorder="1" applyAlignment="1">
      <alignment horizontal="center" vertical="center"/>
    </xf>
    <xf numFmtId="38" fontId="10" fillId="0" borderId="45" xfId="1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77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77" fillId="0" borderId="88" xfId="0" applyNumberFormat="1" applyFont="1" applyFill="1" applyBorder="1" applyAlignment="1" applyProtection="1">
      <alignment horizontal="center" vertical="center" shrinkToFit="1"/>
      <protection locked="0"/>
    </xf>
    <xf numFmtId="185" fontId="44" fillId="3" borderId="23" xfId="0" applyNumberFormat="1" applyFont="1" applyFill="1" applyBorder="1" applyAlignment="1">
      <alignment vertical="center" shrinkToFit="1"/>
    </xf>
    <xf numFmtId="185" fontId="44" fillId="3" borderId="24" xfId="0" applyNumberFormat="1" applyFont="1" applyFill="1" applyBorder="1" applyAlignment="1">
      <alignment vertical="center" shrinkToFit="1"/>
    </xf>
    <xf numFmtId="185" fontId="44" fillId="3" borderId="13" xfId="0" applyNumberFormat="1" applyFont="1" applyFill="1" applyBorder="1" applyAlignment="1">
      <alignment vertical="center" shrinkToFit="1"/>
    </xf>
    <xf numFmtId="185" fontId="44" fillId="3" borderId="57" xfId="0" applyNumberFormat="1" applyFont="1" applyFill="1" applyBorder="1" applyAlignment="1">
      <alignment vertical="center" shrinkToFit="1"/>
    </xf>
    <xf numFmtId="38" fontId="6" fillId="3" borderId="29" xfId="1" applyNumberFormat="1" applyFont="1" applyFill="1" applyBorder="1" applyAlignment="1">
      <alignment vertical="center" shrinkToFit="1"/>
    </xf>
    <xf numFmtId="38" fontId="6" fillId="3" borderId="44" xfId="1" applyNumberFormat="1" applyFont="1" applyFill="1" applyBorder="1" applyAlignment="1">
      <alignment vertical="center" shrinkToFit="1"/>
    </xf>
    <xf numFmtId="38" fontId="6" fillId="3" borderId="89" xfId="1" applyNumberFormat="1" applyFont="1" applyFill="1" applyBorder="1" applyAlignment="1">
      <alignment vertical="center" shrinkToFit="1"/>
    </xf>
    <xf numFmtId="38" fontId="6" fillId="3" borderId="45" xfId="1" applyNumberFormat="1" applyFont="1" applyFill="1" applyBorder="1" applyAlignment="1">
      <alignment vertical="center" shrinkToFit="1"/>
    </xf>
    <xf numFmtId="0" fontId="4" fillId="3" borderId="61" xfId="0" applyFont="1" applyFill="1" applyBorder="1" applyAlignment="1" applyProtection="1">
      <alignment horizontal="center" vertical="center" shrinkToFit="1"/>
    </xf>
    <xf numFmtId="0" fontId="4" fillId="3" borderId="62" xfId="0" applyFont="1" applyFill="1" applyBorder="1" applyAlignment="1" applyProtection="1">
      <alignment horizontal="center" vertical="center" shrinkToFit="1"/>
    </xf>
    <xf numFmtId="0" fontId="4" fillId="3" borderId="94" xfId="0" applyFont="1" applyFill="1" applyBorder="1" applyAlignment="1" applyProtection="1">
      <alignment horizontal="center" vertical="center" shrinkToFit="1"/>
    </xf>
    <xf numFmtId="0" fontId="4" fillId="3" borderId="61" xfId="0" applyFont="1" applyFill="1" applyBorder="1" applyAlignment="1">
      <alignment horizontal="center" vertical="center" shrinkToFit="1"/>
    </xf>
    <xf numFmtId="0" fontId="4" fillId="3" borderId="62" xfId="0" applyFont="1" applyFill="1" applyBorder="1" applyAlignment="1">
      <alignment horizontal="center" vertical="center" shrinkToFit="1"/>
    </xf>
    <xf numFmtId="0" fontId="4" fillId="3" borderId="94" xfId="0" applyFont="1" applyFill="1" applyBorder="1" applyAlignment="1">
      <alignment horizontal="center" vertical="center" shrinkToFit="1"/>
    </xf>
    <xf numFmtId="38" fontId="76" fillId="2" borderId="0" xfId="1" applyFont="1" applyFill="1" applyBorder="1" applyAlignment="1">
      <alignment vertical="center"/>
    </xf>
    <xf numFmtId="0" fontId="80" fillId="0" borderId="0" xfId="6" applyFont="1" applyFill="1" applyBorder="1" applyAlignment="1" applyProtection="1">
      <alignment horizontal="distributed" vertical="center" indent="2"/>
    </xf>
    <xf numFmtId="0" fontId="80" fillId="0" borderId="181" xfId="6" applyFont="1" applyFill="1" applyBorder="1" applyAlignment="1" applyProtection="1">
      <alignment horizontal="distributed" vertical="center" indent="2"/>
    </xf>
    <xf numFmtId="0" fontId="82" fillId="0" borderId="0" xfId="6" applyNumberFormat="1" applyFont="1" applyFill="1" applyBorder="1" applyAlignment="1" applyProtection="1">
      <alignment horizontal="center"/>
    </xf>
    <xf numFmtId="0" fontId="82" fillId="0" borderId="0" xfId="6" applyNumberFormat="1" applyFont="1" applyFill="1" applyBorder="1" applyAlignment="1" applyProtection="1"/>
    <xf numFmtId="0" fontId="7" fillId="0" borderId="31" xfId="6" applyNumberFormat="1" applyFont="1" applyFill="1" applyBorder="1" applyAlignment="1" applyProtection="1">
      <alignment horizontal="distributed" vertical="center"/>
    </xf>
    <xf numFmtId="0" fontId="7" fillId="0" borderId="31" xfId="6" applyNumberFormat="1" applyFont="1" applyFill="1" applyBorder="1" applyAlignment="1" applyProtection="1">
      <alignment horizontal="center" vertical="center"/>
    </xf>
    <xf numFmtId="186" fontId="84" fillId="2" borderId="0" xfId="6" applyNumberFormat="1" applyFont="1" applyFill="1" applyAlignment="1" applyProtection="1">
      <alignment horizontal="left" vertical="center" indent="1" shrinkToFit="1"/>
      <protection locked="0"/>
    </xf>
    <xf numFmtId="186" fontId="84" fillId="2" borderId="31" xfId="6" applyNumberFormat="1" applyFont="1" applyFill="1" applyBorder="1" applyAlignment="1" applyProtection="1">
      <alignment horizontal="left" vertical="center" indent="1" shrinkToFit="1"/>
      <protection locked="0"/>
    </xf>
    <xf numFmtId="0" fontId="87" fillId="0" borderId="0" xfId="6" applyFont="1" applyFill="1" applyAlignment="1" applyProtection="1">
      <alignment horizontal="center" vertical="center"/>
    </xf>
    <xf numFmtId="186" fontId="89" fillId="0" borderId="0" xfId="6" applyNumberFormat="1" applyFont="1" applyFill="1" applyBorder="1" applyAlignment="1" applyProtection="1">
      <alignment horizontal="center" vertical="center"/>
    </xf>
    <xf numFmtId="186" fontId="89" fillId="0" borderId="13" xfId="6" applyNumberFormat="1" applyFont="1" applyFill="1" applyBorder="1" applyAlignment="1" applyProtection="1">
      <alignment horizontal="center" vertical="center"/>
    </xf>
    <xf numFmtId="0" fontId="79" fillId="0" borderId="31" xfId="6" applyFont="1" applyFill="1" applyBorder="1" applyAlignment="1" applyProtection="1">
      <alignment horizontal="distributed" vertical="center"/>
    </xf>
    <xf numFmtId="0" fontId="84" fillId="0" borderId="0" xfId="6" applyNumberFormat="1" applyFont="1" applyFill="1" applyBorder="1" applyAlignment="1" applyProtection="1">
      <alignment horizontal="left" vertical="center" indent="1" shrinkToFit="1"/>
    </xf>
    <xf numFmtId="0" fontId="84" fillId="0" borderId="31" xfId="6" applyNumberFormat="1" applyFont="1" applyFill="1" applyBorder="1" applyAlignment="1" applyProtection="1">
      <alignment horizontal="left" vertical="center" indent="1" shrinkToFit="1"/>
    </xf>
    <xf numFmtId="0" fontId="91" fillId="0" borderId="0" xfId="6" applyFont="1" applyFill="1" applyBorder="1" applyAlignment="1" applyProtection="1">
      <alignment horizontal="center" vertical="center" shrinkToFit="1"/>
    </xf>
    <xf numFmtId="0" fontId="82" fillId="0" borderId="0" xfId="6" applyFont="1" applyFill="1" applyAlignment="1" applyProtection="1">
      <alignment horizontal="center" vertical="center"/>
    </xf>
    <xf numFmtId="0" fontId="82" fillId="0" borderId="31" xfId="6" applyFont="1" applyFill="1" applyBorder="1" applyAlignment="1" applyProtection="1">
      <alignment horizontal="left" vertical="center" shrinkToFit="1"/>
    </xf>
    <xf numFmtId="0" fontId="79" fillId="0" borderId="31" xfId="6" applyFont="1" applyFill="1" applyBorder="1" applyAlignment="1" applyProtection="1">
      <alignment horizontal="center" vertical="center"/>
    </xf>
    <xf numFmtId="0" fontId="87" fillId="0" borderId="31" xfId="6" applyFont="1" applyFill="1" applyBorder="1" applyAlignment="1" applyProtection="1">
      <alignment horizontal="left" vertical="center" shrinkToFit="1"/>
      <protection locked="0"/>
    </xf>
    <xf numFmtId="0" fontId="44" fillId="3" borderId="0" xfId="0" applyFont="1" applyFill="1" applyAlignment="1" applyProtection="1">
      <alignment horizontal="center"/>
    </xf>
    <xf numFmtId="38" fontId="8" fillId="3" borderId="180" xfId="1" applyFont="1" applyFill="1" applyBorder="1" applyAlignment="1" applyProtection="1">
      <alignment horizontal="center" vertical="center" shrinkToFit="1"/>
    </xf>
    <xf numFmtId="38" fontId="8" fillId="3" borderId="173" xfId="1" applyFont="1" applyFill="1" applyBorder="1" applyAlignment="1" applyProtection="1">
      <alignment horizontal="center" vertical="center" shrinkToFit="1"/>
    </xf>
    <xf numFmtId="38" fontId="4" fillId="3" borderId="173" xfId="1" applyFont="1" applyFill="1" applyBorder="1" applyAlignment="1" applyProtection="1">
      <alignment vertical="center" shrinkToFit="1"/>
    </xf>
    <xf numFmtId="38" fontId="4" fillId="3" borderId="179" xfId="1" applyFont="1" applyFill="1" applyBorder="1" applyAlignment="1" applyProtection="1">
      <alignment vertical="center" shrinkToFit="1"/>
    </xf>
    <xf numFmtId="0" fontId="4" fillId="3" borderId="27" xfId="0" applyFont="1" applyFill="1" applyBorder="1" applyAlignment="1" applyProtection="1">
      <alignment horizontal="center" vertical="center" shrinkToFit="1"/>
    </xf>
    <xf numFmtId="0" fontId="4" fillId="3" borderId="28" xfId="0" applyFont="1" applyFill="1" applyBorder="1" applyAlignment="1" applyProtection="1">
      <alignment horizontal="center" vertical="center" shrinkToFit="1"/>
    </xf>
    <xf numFmtId="38" fontId="63" fillId="3" borderId="177" xfId="1" applyFont="1" applyFill="1" applyBorder="1" applyAlignment="1" applyProtection="1">
      <alignment vertical="center" shrinkToFit="1"/>
    </xf>
    <xf numFmtId="38" fontId="63" fillId="3" borderId="161" xfId="1" applyFont="1" applyFill="1" applyBorder="1" applyAlignment="1" applyProtection="1">
      <alignment vertical="center" shrinkToFit="1"/>
    </xf>
    <xf numFmtId="38" fontId="63" fillId="3" borderId="178" xfId="1" applyFont="1" applyFill="1" applyBorder="1" applyAlignment="1" applyProtection="1">
      <alignment vertical="center" shrinkToFit="1"/>
    </xf>
    <xf numFmtId="184" fontId="4" fillId="3" borderId="177" xfId="1" applyNumberFormat="1" applyFont="1" applyFill="1" applyBorder="1" applyAlignment="1" applyProtection="1">
      <alignment vertical="center" shrinkToFit="1"/>
    </xf>
    <xf numFmtId="184" fontId="4" fillId="3" borderId="161" xfId="1" applyNumberFormat="1" applyFont="1" applyFill="1" applyBorder="1" applyAlignment="1" applyProtection="1">
      <alignment vertical="center" shrinkToFit="1"/>
    </xf>
    <xf numFmtId="184" fontId="4" fillId="3" borderId="178" xfId="1" applyNumberFormat="1" applyFont="1" applyFill="1" applyBorder="1" applyAlignment="1" applyProtection="1">
      <alignment vertical="center" shrinkToFit="1"/>
    </xf>
    <xf numFmtId="0" fontId="4" fillId="3" borderId="0" xfId="0" applyFont="1" applyFill="1" applyBorder="1" applyAlignment="1" applyProtection="1">
      <alignment horizontal="center" vertical="center" shrinkToFit="1"/>
    </xf>
    <xf numFmtId="0" fontId="4" fillId="3" borderId="18" xfId="0" applyFont="1" applyFill="1" applyBorder="1" applyAlignment="1" applyProtection="1">
      <alignment horizontal="center" vertical="center" shrinkToFit="1"/>
    </xf>
    <xf numFmtId="0" fontId="4" fillId="3" borderId="13" xfId="0" applyFont="1" applyFill="1" applyBorder="1" applyAlignment="1" applyProtection="1">
      <alignment horizontal="center" vertical="center" shrinkToFit="1"/>
    </xf>
    <xf numFmtId="0" fontId="4" fillId="3" borderId="20" xfId="0" applyFont="1" applyFill="1" applyBorder="1" applyAlignment="1" applyProtection="1">
      <alignment horizontal="center" vertical="center" shrinkToFit="1"/>
    </xf>
    <xf numFmtId="184" fontId="4" fillId="3" borderId="88" xfId="1" applyNumberFormat="1" applyFont="1" applyFill="1" applyBorder="1" applyAlignment="1" applyProtection="1">
      <alignment vertical="center" shrinkToFit="1"/>
    </xf>
    <xf numFmtId="184" fontId="4" fillId="3" borderId="13" xfId="1" applyNumberFormat="1" applyFont="1" applyFill="1" applyBorder="1" applyAlignment="1" applyProtection="1">
      <alignment vertical="center" shrinkToFit="1"/>
    </xf>
    <xf numFmtId="184" fontId="4" fillId="3" borderId="57" xfId="1" applyNumberFormat="1" applyFont="1" applyFill="1" applyBorder="1" applyAlignment="1" applyProtection="1">
      <alignment vertical="center" shrinkToFit="1"/>
    </xf>
    <xf numFmtId="38" fontId="4" fillId="8" borderId="173" xfId="1" applyFont="1" applyFill="1" applyBorder="1" applyAlignment="1" applyProtection="1">
      <alignment vertical="center" shrinkToFit="1"/>
      <protection locked="0"/>
    </xf>
    <xf numFmtId="38" fontId="4" fillId="8" borderId="179" xfId="1" applyFont="1" applyFill="1" applyBorder="1" applyAlignment="1" applyProtection="1">
      <alignment vertical="center" shrinkToFit="1"/>
      <protection locked="0"/>
    </xf>
    <xf numFmtId="38" fontId="8" fillId="3" borderId="119" xfId="1" applyFont="1" applyFill="1" applyBorder="1" applyAlignment="1" applyProtection="1">
      <alignment horizontal="center" vertical="center" shrinkToFit="1"/>
    </xf>
    <xf numFmtId="38" fontId="8" fillId="3" borderId="30" xfId="1" applyFont="1" applyFill="1" applyBorder="1" applyAlignment="1" applyProtection="1">
      <alignment horizontal="center" vertical="center" shrinkToFit="1"/>
    </xf>
    <xf numFmtId="38" fontId="8" fillId="3" borderId="5" xfId="1" applyFont="1" applyFill="1" applyBorder="1" applyAlignment="1" applyProtection="1">
      <alignment horizontal="center" vertical="center" shrinkToFit="1"/>
    </xf>
    <xf numFmtId="38" fontId="8" fillId="3" borderId="26" xfId="1" applyFont="1" applyFill="1" applyBorder="1" applyAlignment="1" applyProtection="1">
      <alignment horizontal="center" vertical="center" shrinkToFit="1"/>
    </xf>
    <xf numFmtId="38" fontId="8" fillId="3" borderId="130" xfId="1" applyFont="1" applyFill="1" applyBorder="1" applyAlignment="1" applyProtection="1">
      <alignment horizontal="center" vertical="center" shrinkToFit="1"/>
    </xf>
    <xf numFmtId="38" fontId="8" fillId="3" borderId="137" xfId="1" applyFont="1" applyFill="1" applyBorder="1" applyAlignment="1" applyProtection="1">
      <alignment horizontal="center" vertical="center" shrinkToFit="1"/>
    </xf>
    <xf numFmtId="182" fontId="66" fillId="0" borderId="5" xfId="0" applyNumberFormat="1" applyFont="1" applyFill="1" applyBorder="1" applyAlignment="1" applyProtection="1">
      <alignment horizontal="center" vertical="center" shrinkToFit="1"/>
      <protection locked="0"/>
    </xf>
    <xf numFmtId="182" fontId="66" fillId="0" borderId="26" xfId="0" applyNumberFormat="1" applyFont="1" applyFill="1" applyBorder="1" applyAlignment="1" applyProtection="1">
      <alignment horizontal="center" vertical="center" shrinkToFit="1"/>
      <protection locked="0"/>
    </xf>
    <xf numFmtId="38" fontId="8" fillId="3" borderId="40" xfId="1" applyFont="1" applyFill="1" applyBorder="1" applyAlignment="1" applyProtection="1">
      <alignment horizontal="center" vertical="center" shrinkToFit="1"/>
    </xf>
    <xf numFmtId="38" fontId="8" fillId="3" borderId="41" xfId="1" applyFont="1" applyFill="1" applyBorder="1" applyAlignment="1" applyProtection="1">
      <alignment horizontal="center" vertical="center" shrinkToFit="1"/>
    </xf>
    <xf numFmtId="38" fontId="8" fillId="3" borderId="133" xfId="1" applyFont="1" applyFill="1" applyBorder="1" applyAlignment="1" applyProtection="1">
      <alignment horizontal="center" vertical="center" shrinkToFit="1"/>
    </xf>
    <xf numFmtId="0" fontId="4" fillId="3" borderId="15" xfId="0" applyFont="1" applyFill="1" applyBorder="1" applyAlignment="1" applyProtection="1">
      <alignment horizontal="center" vertical="center" shrinkToFit="1"/>
    </xf>
    <xf numFmtId="0" fontId="4" fillId="3" borderId="23" xfId="0" applyFont="1" applyFill="1" applyBorder="1" applyAlignment="1" applyProtection="1">
      <alignment horizontal="center" vertical="center" shrinkToFit="1"/>
    </xf>
    <xf numFmtId="0" fontId="4" fillId="3" borderId="17" xfId="0" applyFont="1" applyFill="1" applyBorder="1" applyAlignment="1" applyProtection="1">
      <alignment horizontal="center" vertical="center" shrinkToFit="1"/>
    </xf>
    <xf numFmtId="38" fontId="68" fillId="3" borderId="2" xfId="1" applyFont="1" applyFill="1" applyBorder="1" applyAlignment="1" applyProtection="1">
      <alignment horizontal="center" vertical="center" shrinkToFit="1"/>
    </xf>
    <xf numFmtId="38" fontId="68" fillId="3" borderId="21" xfId="1" applyFont="1" applyFill="1" applyBorder="1" applyAlignment="1" applyProtection="1">
      <alignment horizontal="center" vertical="center" shrinkToFit="1"/>
    </xf>
    <xf numFmtId="38" fontId="68" fillId="3" borderId="40" xfId="1" applyFont="1" applyFill="1" applyBorder="1" applyAlignment="1" applyProtection="1">
      <alignment horizontal="center" vertical="center" shrinkToFit="1"/>
    </xf>
    <xf numFmtId="38" fontId="68" fillId="3" borderId="41" xfId="1" applyFont="1" applyFill="1" applyBorder="1" applyAlignment="1" applyProtection="1">
      <alignment horizontal="center" vertical="center" shrinkToFit="1"/>
    </xf>
    <xf numFmtId="38" fontId="68" fillId="3" borderId="136" xfId="1" applyFont="1" applyFill="1" applyBorder="1" applyAlignment="1" applyProtection="1">
      <alignment horizontal="center" vertical="center" shrinkToFit="1"/>
    </xf>
    <xf numFmtId="38" fontId="68" fillId="3" borderId="133" xfId="1" applyFont="1" applyFill="1" applyBorder="1" applyAlignment="1" applyProtection="1">
      <alignment horizontal="center" vertical="center" shrinkToFit="1"/>
    </xf>
    <xf numFmtId="0" fontId="4" fillId="3" borderId="53" xfId="0" applyFont="1" applyFill="1" applyBorder="1" applyAlignment="1" applyProtection="1">
      <alignment horizontal="center" vertical="center" shrinkToFit="1"/>
    </xf>
    <xf numFmtId="0" fontId="4" fillId="3" borderId="29" xfId="0" applyFont="1" applyFill="1" applyBorder="1" applyAlignment="1" applyProtection="1">
      <alignment horizontal="center" vertical="center" shrinkToFit="1"/>
    </xf>
    <xf numFmtId="0" fontId="4" fillId="3" borderId="14" xfId="0" applyFont="1" applyFill="1" applyBorder="1" applyAlignment="1" applyProtection="1">
      <alignment horizontal="center" vertical="center" shrinkToFit="1"/>
    </xf>
    <xf numFmtId="0" fontId="4" fillId="3" borderId="47" xfId="0" applyFont="1" applyFill="1" applyBorder="1" applyAlignment="1" applyProtection="1">
      <alignment horizontal="center" vertical="center" shrinkToFit="1"/>
    </xf>
    <xf numFmtId="182" fontId="66" fillId="3" borderId="5" xfId="0" applyNumberFormat="1" applyFont="1" applyFill="1" applyBorder="1" applyAlignment="1" applyProtection="1">
      <alignment horizontal="center" vertical="center" shrinkToFit="1"/>
    </xf>
    <xf numFmtId="182" fontId="66" fillId="3" borderId="26" xfId="0" applyNumberFormat="1" applyFont="1" applyFill="1" applyBorder="1" applyAlignment="1" applyProtection="1">
      <alignment horizontal="center" vertical="center" shrinkToFit="1"/>
    </xf>
    <xf numFmtId="0" fontId="66" fillId="3" borderId="5" xfId="0" applyFont="1" applyFill="1" applyBorder="1" applyAlignment="1" applyProtection="1">
      <alignment horizontal="center" vertical="center" shrinkToFit="1"/>
    </xf>
    <xf numFmtId="38" fontId="66" fillId="3" borderId="5" xfId="1" applyFont="1" applyFill="1" applyBorder="1" applyAlignment="1" applyProtection="1">
      <alignment horizontal="center" vertical="center" shrinkToFit="1"/>
    </xf>
    <xf numFmtId="38" fontId="66" fillId="3" borderId="26" xfId="1" applyFont="1" applyFill="1" applyBorder="1" applyAlignment="1" applyProtection="1">
      <alignment horizontal="center" vertical="center" shrinkToFit="1"/>
    </xf>
    <xf numFmtId="38" fontId="66" fillId="3" borderId="137" xfId="1" applyFont="1" applyFill="1" applyBorder="1" applyAlignment="1" applyProtection="1">
      <alignment horizontal="center" vertical="center" shrinkToFit="1"/>
    </xf>
    <xf numFmtId="38" fontId="61" fillId="3" borderId="5" xfId="1" applyFont="1" applyFill="1" applyBorder="1" applyAlignment="1" applyProtection="1">
      <alignment horizontal="right" vertical="center" shrinkToFit="1"/>
    </xf>
    <xf numFmtId="38" fontId="61" fillId="3" borderId="26" xfId="1" applyFont="1" applyFill="1" applyBorder="1" applyAlignment="1" applyProtection="1">
      <alignment horizontal="right" vertical="center" shrinkToFit="1"/>
    </xf>
    <xf numFmtId="0" fontId="8" fillId="3" borderId="110" xfId="0" applyFont="1" applyFill="1" applyBorder="1" applyAlignment="1" applyProtection="1">
      <alignment horizontal="center" vertical="center"/>
    </xf>
    <xf numFmtId="0" fontId="8" fillId="3" borderId="109" xfId="0" applyFont="1" applyFill="1" applyBorder="1" applyAlignment="1" applyProtection="1">
      <alignment horizontal="center" vertical="center"/>
    </xf>
    <xf numFmtId="0" fontId="8" fillId="3" borderId="111" xfId="0" applyFont="1" applyFill="1" applyBorder="1" applyAlignment="1" applyProtection="1">
      <alignment horizontal="center" vertical="center"/>
    </xf>
    <xf numFmtId="0" fontId="8" fillId="3" borderId="114" xfId="0" applyFont="1" applyFill="1" applyBorder="1" applyAlignment="1" applyProtection="1">
      <alignment horizontal="center" vertical="center"/>
    </xf>
    <xf numFmtId="0" fontId="8" fillId="3" borderId="117" xfId="0" applyFont="1" applyFill="1" applyBorder="1" applyAlignment="1" applyProtection="1">
      <alignment horizontal="center" vertical="center"/>
    </xf>
    <xf numFmtId="0" fontId="8" fillId="3" borderId="125" xfId="0" applyFont="1" applyFill="1" applyBorder="1" applyAlignment="1" applyProtection="1">
      <alignment horizontal="center" vertical="center"/>
    </xf>
    <xf numFmtId="0" fontId="0" fillId="3" borderId="110" xfId="0" applyFill="1" applyBorder="1" applyAlignment="1" applyProtection="1">
      <alignment horizontal="center" vertical="center" shrinkToFit="1"/>
    </xf>
    <xf numFmtId="0" fontId="0" fillId="3" borderId="109" xfId="0" applyFill="1" applyBorder="1" applyAlignment="1" applyProtection="1">
      <alignment horizontal="center" vertical="center" shrinkToFit="1"/>
    </xf>
    <xf numFmtId="0" fontId="0" fillId="3" borderId="111" xfId="0" applyFill="1" applyBorder="1" applyAlignment="1" applyProtection="1">
      <alignment horizontal="center" vertical="center" shrinkToFit="1"/>
    </xf>
    <xf numFmtId="0" fontId="0" fillId="3" borderId="114" xfId="0" applyFill="1" applyBorder="1" applyAlignment="1" applyProtection="1">
      <alignment horizontal="center" vertical="center" shrinkToFit="1"/>
    </xf>
    <xf numFmtId="0" fontId="0" fillId="3" borderId="117" xfId="0" applyFill="1" applyBorder="1" applyAlignment="1" applyProtection="1">
      <alignment horizontal="center" vertical="center" shrinkToFit="1"/>
    </xf>
    <xf numFmtId="0" fontId="0" fillId="3" borderId="125" xfId="0" applyFill="1" applyBorder="1" applyAlignment="1" applyProtection="1">
      <alignment horizontal="center" vertical="center" shrinkToFi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shrinkToFit="1"/>
    </xf>
    <xf numFmtId="0" fontId="9" fillId="3" borderId="5" xfId="0" applyFont="1" applyFill="1" applyBorder="1" applyAlignment="1" applyProtection="1">
      <alignment horizontal="center" vertical="center" shrinkToFi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 shrinkToFit="1"/>
    </xf>
    <xf numFmtId="0" fontId="9" fillId="3" borderId="6" xfId="0" applyFont="1" applyFill="1" applyBorder="1" applyAlignment="1" applyProtection="1">
      <alignment horizontal="center" vertical="center" shrinkToFit="1"/>
    </xf>
    <xf numFmtId="0" fontId="8" fillId="3" borderId="109" xfId="0" applyNumberFormat="1" applyFont="1" applyFill="1" applyBorder="1" applyAlignment="1" applyProtection="1">
      <alignment vertical="top" wrapText="1" shrinkToFit="1"/>
    </xf>
    <xf numFmtId="0" fontId="8" fillId="3" borderId="0" xfId="0" applyNumberFormat="1" applyFont="1" applyFill="1" applyBorder="1" applyAlignment="1" applyProtection="1">
      <alignment vertical="top" wrapText="1" shrinkToFit="1"/>
    </xf>
    <xf numFmtId="0" fontId="8" fillId="3" borderId="31" xfId="0" applyNumberFormat="1" applyFont="1" applyFill="1" applyBorder="1" applyAlignment="1" applyProtection="1">
      <alignment vertical="top" wrapText="1" shrinkToFi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shrinkToFit="1"/>
    </xf>
    <xf numFmtId="0" fontId="9" fillId="3" borderId="9" xfId="0" applyFont="1" applyFill="1" applyBorder="1" applyAlignment="1" applyProtection="1">
      <alignment horizontal="center" vertical="center" shrinkToFit="1"/>
    </xf>
    <xf numFmtId="0" fontId="65" fillId="3" borderId="0" xfId="0" applyFont="1" applyFill="1" applyAlignment="1" applyProtection="1">
      <alignment horizontal="center" vertical="top"/>
    </xf>
    <xf numFmtId="182" fontId="0" fillId="3" borderId="31" xfId="0" applyNumberForma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49" fontId="66" fillId="3" borderId="0" xfId="0" applyNumberFormat="1" applyFont="1" applyFill="1" applyAlignment="1" applyProtection="1">
      <alignment horizontal="center" vertical="center" shrinkToFit="1"/>
    </xf>
    <xf numFmtId="0" fontId="66" fillId="3" borderId="0" xfId="0" applyNumberFormat="1" applyFont="1" applyFill="1" applyAlignment="1" applyProtection="1">
      <alignment horizontal="center" vertical="center" shrinkToFit="1"/>
    </xf>
    <xf numFmtId="0" fontId="52" fillId="3" borderId="0" xfId="0" applyFont="1" applyFill="1" applyAlignment="1" applyProtection="1">
      <alignment vertical="top"/>
    </xf>
    <xf numFmtId="0" fontId="53" fillId="3" borderId="0" xfId="0" applyFont="1" applyFill="1" applyAlignment="1" applyProtection="1">
      <alignment vertical="center" shrinkToFit="1"/>
    </xf>
    <xf numFmtId="184" fontId="44" fillId="3" borderId="110" xfId="1" applyNumberFormat="1" applyFont="1" applyFill="1" applyBorder="1" applyAlignment="1" applyProtection="1">
      <alignment vertical="center"/>
    </xf>
    <xf numFmtId="184" fontId="44" fillId="3" borderId="109" xfId="1" applyNumberFormat="1" applyFont="1" applyFill="1" applyBorder="1" applyAlignment="1" applyProtection="1">
      <alignment vertical="center"/>
    </xf>
    <xf numFmtId="184" fontId="44" fillId="3" borderId="111" xfId="1" applyNumberFormat="1" applyFont="1" applyFill="1" applyBorder="1" applyAlignment="1" applyProtection="1">
      <alignment vertical="center"/>
    </xf>
    <xf numFmtId="184" fontId="44" fillId="3" borderId="148" xfId="1" applyNumberFormat="1" applyFont="1" applyFill="1" applyBorder="1" applyAlignment="1" applyProtection="1">
      <alignment vertical="center"/>
    </xf>
    <xf numFmtId="184" fontId="44" fillId="3" borderId="0" xfId="1" applyNumberFormat="1" applyFont="1" applyFill="1" applyBorder="1" applyAlignment="1" applyProtection="1">
      <alignment vertical="center"/>
    </xf>
    <xf numFmtId="184" fontId="44" fillId="3" borderId="117" xfId="1" applyNumberFormat="1" applyFont="1" applyFill="1" applyBorder="1" applyAlignment="1" applyProtection="1">
      <alignment vertical="center"/>
    </xf>
    <xf numFmtId="184" fontId="44" fillId="3" borderId="125" xfId="1" applyNumberFormat="1" applyFont="1" applyFill="1" applyBorder="1" applyAlignment="1" applyProtection="1">
      <alignment vertical="center"/>
    </xf>
    <xf numFmtId="0" fontId="8" fillId="3" borderId="110" xfId="0" applyFont="1" applyFill="1" applyBorder="1" applyAlignment="1" applyProtection="1">
      <alignment horizontal="center" vertical="center" wrapText="1"/>
    </xf>
    <xf numFmtId="0" fontId="8" fillId="3" borderId="109" xfId="0" applyFont="1" applyFill="1" applyBorder="1" applyAlignment="1" applyProtection="1">
      <alignment horizontal="center" vertical="center" wrapText="1"/>
    </xf>
    <xf numFmtId="0" fontId="8" fillId="3" borderId="111" xfId="0" applyFont="1" applyFill="1" applyBorder="1" applyAlignment="1" applyProtection="1">
      <alignment horizontal="center" vertical="center" wrapText="1"/>
    </xf>
    <xf numFmtId="0" fontId="8" fillId="3" borderId="114" xfId="0" applyFont="1" applyFill="1" applyBorder="1" applyAlignment="1" applyProtection="1">
      <alignment horizontal="center" vertical="center" wrapText="1"/>
    </xf>
    <xf numFmtId="0" fontId="8" fillId="3" borderId="117" xfId="0" applyFont="1" applyFill="1" applyBorder="1" applyAlignment="1" applyProtection="1">
      <alignment horizontal="center" vertical="center" wrapText="1"/>
    </xf>
    <xf numFmtId="0" fontId="8" fillId="3" borderId="125" xfId="0" applyFont="1" applyFill="1" applyBorder="1" applyAlignment="1" applyProtection="1">
      <alignment horizontal="center" vertical="center" wrapText="1"/>
    </xf>
    <xf numFmtId="0" fontId="14" fillId="3" borderId="110" xfId="0" applyFont="1" applyFill="1" applyBorder="1" applyAlignment="1" applyProtection="1">
      <alignment horizontal="center" vertical="center" shrinkToFit="1"/>
    </xf>
    <xf numFmtId="0" fontId="14" fillId="3" borderId="109" xfId="0" applyFont="1" applyFill="1" applyBorder="1" applyAlignment="1" applyProtection="1">
      <alignment horizontal="center" vertical="center" shrinkToFit="1"/>
    </xf>
    <xf numFmtId="0" fontId="14" fillId="3" borderId="111" xfId="0" applyFont="1" applyFill="1" applyBorder="1" applyAlignment="1" applyProtection="1">
      <alignment horizontal="center" vertical="center" shrinkToFit="1"/>
    </xf>
    <xf numFmtId="0" fontId="14" fillId="3" borderId="114" xfId="0" applyFont="1" applyFill="1" applyBorder="1" applyAlignment="1" applyProtection="1">
      <alignment horizontal="center" vertical="center" shrinkToFit="1"/>
    </xf>
    <xf numFmtId="0" fontId="14" fillId="3" borderId="117" xfId="0" applyFont="1" applyFill="1" applyBorder="1" applyAlignment="1" applyProtection="1">
      <alignment horizontal="center" vertical="center" shrinkToFit="1"/>
    </xf>
    <xf numFmtId="0" fontId="14" fillId="3" borderId="125" xfId="0" applyFont="1" applyFill="1" applyBorder="1" applyAlignment="1" applyProtection="1">
      <alignment horizontal="center" vertical="center" shrinkToFit="1"/>
    </xf>
    <xf numFmtId="0" fontId="53" fillId="3" borderId="0" xfId="0" applyFont="1" applyFill="1" applyBorder="1" applyAlignment="1" applyProtection="1">
      <alignment horizontal="center" vertical="center" shrinkToFit="1"/>
    </xf>
    <xf numFmtId="0" fontId="8" fillId="3" borderId="0" xfId="0" applyFont="1" applyFill="1" applyAlignment="1" applyProtection="1">
      <alignment horizontal="center" vertical="center" shrinkToFit="1"/>
    </xf>
    <xf numFmtId="184" fontId="44" fillId="2" borderId="110" xfId="1" applyNumberFormat="1" applyFont="1" applyFill="1" applyBorder="1" applyAlignment="1" applyProtection="1">
      <alignment vertical="center"/>
    </xf>
    <xf numFmtId="184" fontId="44" fillId="2" borderId="109" xfId="1" applyNumberFormat="1" applyFont="1" applyFill="1" applyBorder="1" applyAlignment="1" applyProtection="1">
      <alignment vertical="center"/>
    </xf>
    <xf numFmtId="184" fontId="44" fillId="2" borderId="111" xfId="1" applyNumberFormat="1" applyFont="1" applyFill="1" applyBorder="1" applyAlignment="1" applyProtection="1">
      <alignment vertical="center"/>
    </xf>
    <xf numFmtId="184" fontId="44" fillId="2" borderId="148" xfId="1" applyNumberFormat="1" applyFont="1" applyFill="1" applyBorder="1" applyAlignment="1" applyProtection="1">
      <alignment vertical="center"/>
    </xf>
    <xf numFmtId="184" fontId="44" fillId="2" borderId="0" xfId="1" applyNumberFormat="1" applyFont="1" applyFill="1" applyBorder="1" applyAlignment="1" applyProtection="1">
      <alignment vertical="center"/>
    </xf>
    <xf numFmtId="184" fontId="44" fillId="2" borderId="117" xfId="1" applyNumberFormat="1" applyFont="1" applyFill="1" applyBorder="1" applyAlignment="1" applyProtection="1">
      <alignment vertical="center"/>
    </xf>
    <xf numFmtId="184" fontId="44" fillId="2" borderId="125" xfId="1" applyNumberFormat="1" applyFont="1" applyFill="1" applyBorder="1" applyAlignment="1" applyProtection="1">
      <alignment vertical="center"/>
    </xf>
    <xf numFmtId="0" fontId="14" fillId="0" borderId="110" xfId="0" applyFont="1" applyFill="1" applyBorder="1" applyAlignment="1" applyProtection="1">
      <alignment horizontal="center" vertical="center" shrinkToFit="1"/>
      <protection locked="0"/>
    </xf>
    <xf numFmtId="0" fontId="14" fillId="0" borderId="109" xfId="0" applyFont="1" applyFill="1" applyBorder="1" applyAlignment="1" applyProtection="1">
      <alignment horizontal="center" vertical="center" shrinkToFit="1"/>
      <protection locked="0"/>
    </xf>
    <xf numFmtId="0" fontId="14" fillId="0" borderId="111" xfId="0" applyFont="1" applyFill="1" applyBorder="1" applyAlignment="1" applyProtection="1">
      <alignment horizontal="center" vertical="center" shrinkToFit="1"/>
      <protection locked="0"/>
    </xf>
    <xf numFmtId="0" fontId="14" fillId="0" borderId="114" xfId="0" applyFont="1" applyFill="1" applyBorder="1" applyAlignment="1" applyProtection="1">
      <alignment horizontal="center" vertical="center" shrinkToFit="1"/>
      <protection locked="0"/>
    </xf>
    <xf numFmtId="0" fontId="14" fillId="0" borderId="117" xfId="0" applyFont="1" applyFill="1" applyBorder="1" applyAlignment="1" applyProtection="1">
      <alignment horizontal="center" vertical="center" shrinkToFit="1"/>
      <protection locked="0"/>
    </xf>
    <xf numFmtId="0" fontId="14" fillId="0" borderId="125" xfId="0" applyFont="1" applyFill="1" applyBorder="1" applyAlignment="1" applyProtection="1">
      <alignment horizontal="center" vertical="center" shrinkToFit="1"/>
      <protection locked="0"/>
    </xf>
    <xf numFmtId="0" fontId="0" fillId="0" borderId="110" xfId="0" applyFill="1" applyBorder="1" applyAlignment="1" applyProtection="1">
      <alignment horizontal="center" vertical="center" shrinkToFit="1"/>
      <protection locked="0"/>
    </xf>
    <xf numFmtId="0" fontId="0" fillId="0" borderId="109" xfId="0" applyFill="1" applyBorder="1" applyAlignment="1" applyProtection="1">
      <alignment horizontal="center" vertical="center" shrinkToFit="1"/>
      <protection locked="0"/>
    </xf>
    <xf numFmtId="0" fontId="0" fillId="0" borderId="111" xfId="0" applyFill="1" applyBorder="1" applyAlignment="1" applyProtection="1">
      <alignment horizontal="center" vertical="center" shrinkToFit="1"/>
      <protection locked="0"/>
    </xf>
    <xf numFmtId="0" fontId="0" fillId="0" borderId="114" xfId="0" applyFill="1" applyBorder="1" applyAlignment="1" applyProtection="1">
      <alignment horizontal="center" vertical="center" shrinkToFit="1"/>
      <protection locked="0"/>
    </xf>
    <xf numFmtId="0" fontId="0" fillId="0" borderId="117" xfId="0" applyFill="1" applyBorder="1" applyAlignment="1" applyProtection="1">
      <alignment horizontal="center" vertical="center" shrinkToFit="1"/>
      <protection locked="0"/>
    </xf>
    <xf numFmtId="0" fontId="0" fillId="0" borderId="125" xfId="0" applyFill="1" applyBorder="1" applyAlignment="1" applyProtection="1">
      <alignment horizontal="center" vertical="center" shrinkToFit="1"/>
      <protection locked="0"/>
    </xf>
    <xf numFmtId="0" fontId="53" fillId="0" borderId="0" xfId="0" applyFont="1" applyFill="1" applyAlignment="1" applyProtection="1">
      <alignment vertical="center" shrinkToFit="1"/>
      <protection locked="0"/>
    </xf>
    <xf numFmtId="49" fontId="66" fillId="0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vertical="center" shrinkToFit="1"/>
      <protection locked="0"/>
    </xf>
    <xf numFmtId="0" fontId="53" fillId="0" borderId="0" xfId="0" applyFont="1" applyFill="1" applyBorder="1" applyAlignment="1" applyProtection="1">
      <alignment horizontal="center" vertical="center" shrinkToFit="1"/>
      <protection locked="0"/>
    </xf>
    <xf numFmtId="38" fontId="3" fillId="3" borderId="41" xfId="1" applyFont="1" applyFill="1" applyBorder="1" applyAlignment="1" applyProtection="1">
      <alignment horizontal="center" vertical="center" wrapText="1"/>
    </xf>
    <xf numFmtId="38" fontId="3" fillId="3" borderId="49" xfId="1" applyFont="1" applyFill="1" applyBorder="1" applyAlignment="1" applyProtection="1">
      <alignment horizontal="center" vertical="center" wrapText="1"/>
    </xf>
    <xf numFmtId="38" fontId="3" fillId="3" borderId="43" xfId="1" applyFont="1" applyFill="1" applyBorder="1" applyAlignment="1" applyProtection="1">
      <alignment horizontal="center" vertical="center" wrapText="1"/>
    </xf>
    <xf numFmtId="38" fontId="3" fillId="3" borderId="143" xfId="1" applyFont="1" applyFill="1" applyBorder="1" applyAlignment="1" applyProtection="1">
      <alignment horizontal="center" vertical="center" wrapText="1"/>
    </xf>
    <xf numFmtId="38" fontId="3" fillId="3" borderId="162" xfId="1" applyFont="1" applyFill="1" applyBorder="1" applyAlignment="1" applyProtection="1">
      <alignment horizontal="center" vertical="center" wrapText="1"/>
    </xf>
    <xf numFmtId="38" fontId="3" fillId="3" borderId="160" xfId="1" applyFont="1" applyFill="1" applyBorder="1" applyAlignment="1" applyProtection="1">
      <alignment horizontal="center" vertical="center" wrapText="1"/>
    </xf>
    <xf numFmtId="38" fontId="3" fillId="3" borderId="144" xfId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38" fontId="66" fillId="0" borderId="5" xfId="1" applyFont="1" applyFill="1" applyBorder="1" applyAlignment="1" applyProtection="1">
      <alignment horizontal="center" vertical="center" shrinkToFit="1"/>
      <protection locked="0"/>
    </xf>
    <xf numFmtId="38" fontId="66" fillId="0" borderId="26" xfId="1" applyFont="1" applyFill="1" applyBorder="1" applyAlignment="1" applyProtection="1">
      <alignment horizontal="center" vertical="center" shrinkToFit="1"/>
      <protection locked="0"/>
    </xf>
    <xf numFmtId="38" fontId="66" fillId="0" borderId="137" xfId="1" applyFont="1" applyFill="1" applyBorder="1" applyAlignment="1" applyProtection="1">
      <alignment horizontal="center" vertical="center" shrinkToFit="1"/>
      <protection locked="0"/>
    </xf>
    <xf numFmtId="38" fontId="3" fillId="3" borderId="0" xfId="1" applyFont="1" applyFill="1" applyBorder="1" applyAlignment="1" applyProtection="1">
      <alignment horizontal="center" vertical="center" wrapText="1"/>
    </xf>
    <xf numFmtId="182" fontId="66" fillId="0" borderId="40" xfId="0" applyNumberFormat="1" applyFont="1" applyFill="1" applyBorder="1" applyAlignment="1" applyProtection="1">
      <alignment horizontal="center" vertical="center" shrinkToFit="1"/>
      <protection locked="0"/>
    </xf>
    <xf numFmtId="182" fontId="66" fillId="0" borderId="41" xfId="0" applyNumberFormat="1" applyFont="1" applyFill="1" applyBorder="1" applyAlignment="1" applyProtection="1">
      <alignment horizontal="center" vertical="center" shrinkToFit="1"/>
      <protection locked="0"/>
    </xf>
    <xf numFmtId="38" fontId="66" fillId="0" borderId="40" xfId="1" applyFont="1" applyFill="1" applyBorder="1" applyAlignment="1" applyProtection="1">
      <alignment horizontal="center" vertical="center" shrinkToFit="1"/>
      <protection locked="0"/>
    </xf>
    <xf numFmtId="38" fontId="66" fillId="0" borderId="41" xfId="1" applyFont="1" applyFill="1" applyBorder="1" applyAlignment="1" applyProtection="1">
      <alignment horizontal="center" vertical="center" shrinkToFit="1"/>
      <protection locked="0"/>
    </xf>
    <xf numFmtId="38" fontId="66" fillId="0" borderId="133" xfId="1" applyFont="1" applyFill="1" applyBorder="1" applyAlignment="1" applyProtection="1">
      <alignment horizontal="center" vertical="center" shrinkToFit="1"/>
      <protection locked="0"/>
    </xf>
    <xf numFmtId="182" fontId="0" fillId="0" borderId="31" xfId="0" applyNumberFormat="1" applyFill="1" applyBorder="1" applyAlignment="1" applyProtection="1">
      <alignment horizontal="center" vertical="center" shrinkToFit="1"/>
      <protection locked="0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 applyProtection="1">
      <alignment horizontal="center" vertical="center" shrinkToFit="1"/>
      <protection locked="0"/>
    </xf>
    <xf numFmtId="0" fontId="9" fillId="0" borderId="8" xfId="0" applyFont="1" applyFill="1" applyBorder="1" applyAlignment="1" applyProtection="1">
      <alignment horizontal="center" vertical="center" shrinkToFit="1"/>
      <protection locked="0"/>
    </xf>
    <xf numFmtId="0" fontId="9" fillId="0" borderId="9" xfId="0" applyFont="1" applyFill="1" applyBorder="1" applyAlignment="1" applyProtection="1">
      <alignment horizontal="center" vertical="center" shrinkToFit="1"/>
      <protection locked="0"/>
    </xf>
    <xf numFmtId="38" fontId="66" fillId="0" borderId="130" xfId="1" applyFont="1" applyFill="1" applyBorder="1" applyAlignment="1" applyProtection="1">
      <alignment horizontal="center" vertical="center" shrinkToFit="1"/>
      <protection locked="0"/>
    </xf>
    <xf numFmtId="38" fontId="66" fillId="0" borderId="119" xfId="1" applyFont="1" applyFill="1" applyBorder="1" applyAlignment="1" applyProtection="1">
      <alignment horizontal="center" vertical="center" shrinkToFit="1"/>
      <protection locked="0"/>
    </xf>
    <xf numFmtId="0" fontId="52" fillId="3" borderId="109" xfId="0" applyNumberFormat="1" applyFont="1" applyFill="1" applyBorder="1" applyAlignment="1" applyProtection="1">
      <alignment vertical="center" wrapText="1" shrinkToFit="1"/>
    </xf>
    <xf numFmtId="0" fontId="8" fillId="3" borderId="109" xfId="0" applyNumberFormat="1" applyFont="1" applyFill="1" applyBorder="1" applyAlignment="1" applyProtection="1">
      <alignment vertical="center" wrapText="1" shrinkToFit="1"/>
    </xf>
    <xf numFmtId="0" fontId="8" fillId="3" borderId="0" xfId="0" applyNumberFormat="1" applyFont="1" applyFill="1" applyBorder="1" applyAlignment="1" applyProtection="1">
      <alignment vertical="center" wrapText="1" shrinkToFit="1"/>
    </xf>
    <xf numFmtId="0" fontId="8" fillId="3" borderId="31" xfId="0" applyNumberFormat="1" applyFont="1" applyFill="1" applyBorder="1" applyAlignment="1" applyProtection="1">
      <alignment vertical="center" wrapText="1" shrinkToFit="1"/>
    </xf>
    <xf numFmtId="38" fontId="66" fillId="0" borderId="30" xfId="1" applyFont="1" applyFill="1" applyBorder="1" applyAlignment="1" applyProtection="1">
      <alignment horizontal="center" vertical="center" shrinkToFit="1"/>
      <protection locked="0"/>
    </xf>
    <xf numFmtId="0" fontId="66" fillId="3" borderId="26" xfId="0" applyFont="1" applyFill="1" applyBorder="1" applyAlignment="1" applyProtection="1">
      <alignment horizontal="center" vertical="center" shrinkToFit="1"/>
    </xf>
    <xf numFmtId="38" fontId="61" fillId="3" borderId="28" xfId="1" applyFont="1" applyFill="1" applyBorder="1" applyAlignment="1" applyProtection="1">
      <alignment horizontal="right" vertical="center" shrinkToFit="1"/>
    </xf>
    <xf numFmtId="0" fontId="66" fillId="3" borderId="119" xfId="0" applyFont="1" applyFill="1" applyBorder="1" applyAlignment="1" applyProtection="1">
      <alignment horizontal="center" vertical="center" shrinkToFit="1"/>
    </xf>
    <xf numFmtId="0" fontId="66" fillId="3" borderId="30" xfId="0" applyFont="1" applyFill="1" applyBorder="1" applyAlignment="1" applyProtection="1">
      <alignment horizontal="center" vertical="center" shrinkToFit="1"/>
    </xf>
    <xf numFmtId="38" fontId="66" fillId="3" borderId="119" xfId="1" applyFont="1" applyFill="1" applyBorder="1" applyAlignment="1" applyProtection="1">
      <alignment horizontal="center" vertical="center" shrinkToFit="1"/>
    </xf>
    <xf numFmtId="38" fontId="66" fillId="3" borderId="30" xfId="1" applyFont="1" applyFill="1" applyBorder="1" applyAlignment="1" applyProtection="1">
      <alignment horizontal="center" vertical="center" shrinkToFit="1"/>
    </xf>
    <xf numFmtId="38" fontId="66" fillId="3" borderId="130" xfId="1" applyFont="1" applyFill="1" applyBorder="1" applyAlignment="1" applyProtection="1">
      <alignment horizontal="center" vertical="center" shrinkToFit="1"/>
    </xf>
    <xf numFmtId="38" fontId="61" fillId="3" borderId="32" xfId="1" applyFont="1" applyFill="1" applyBorder="1" applyAlignment="1" applyProtection="1">
      <alignment horizontal="right" vertical="center" shrinkToFit="1"/>
    </xf>
    <xf numFmtId="38" fontId="61" fillId="3" borderId="119" xfId="1" applyFont="1" applyFill="1" applyBorder="1" applyAlignment="1" applyProtection="1">
      <alignment horizontal="right" vertical="center" shrinkToFit="1"/>
    </xf>
    <xf numFmtId="38" fontId="61" fillId="3" borderId="30" xfId="1" applyFont="1" applyFill="1" applyBorder="1" applyAlignment="1" applyProtection="1">
      <alignment horizontal="right" vertical="center" shrinkToFit="1"/>
    </xf>
    <xf numFmtId="182" fontId="66" fillId="3" borderId="40" xfId="0" applyNumberFormat="1" applyFont="1" applyFill="1" applyBorder="1" applyAlignment="1" applyProtection="1">
      <alignment horizontal="center" vertical="center" shrinkToFit="1"/>
    </xf>
    <xf numFmtId="182" fontId="66" fillId="3" borderId="41" xfId="0" applyNumberFormat="1" applyFont="1" applyFill="1" applyBorder="1" applyAlignment="1" applyProtection="1">
      <alignment horizontal="center" vertical="center" shrinkToFit="1"/>
    </xf>
    <xf numFmtId="0" fontId="66" fillId="3" borderId="40" xfId="0" applyFont="1" applyFill="1" applyBorder="1" applyAlignment="1" applyProtection="1">
      <alignment horizontal="center" vertical="center" shrinkToFit="1"/>
    </xf>
    <xf numFmtId="0" fontId="66" fillId="3" borderId="41" xfId="0" applyFont="1" applyFill="1" applyBorder="1" applyAlignment="1" applyProtection="1">
      <alignment horizontal="center" vertical="center" shrinkToFit="1"/>
    </xf>
    <xf numFmtId="38" fontId="66" fillId="3" borderId="40" xfId="1" applyFont="1" applyFill="1" applyBorder="1" applyAlignment="1" applyProtection="1">
      <alignment horizontal="center" vertical="center" shrinkToFit="1"/>
    </xf>
    <xf numFmtId="38" fontId="66" fillId="3" borderId="41" xfId="1" applyFont="1" applyFill="1" applyBorder="1" applyAlignment="1" applyProtection="1">
      <alignment horizontal="center" vertical="center" shrinkToFit="1"/>
    </xf>
    <xf numFmtId="38" fontId="66" fillId="3" borderId="133" xfId="1" applyFont="1" applyFill="1" applyBorder="1" applyAlignment="1" applyProtection="1">
      <alignment horizontal="center" vertical="center" shrinkToFit="1"/>
    </xf>
    <xf numFmtId="38" fontId="61" fillId="3" borderId="43" xfId="1" applyFont="1" applyFill="1" applyBorder="1" applyAlignment="1" applyProtection="1">
      <alignment horizontal="right" vertical="center" shrinkToFit="1"/>
    </xf>
    <xf numFmtId="38" fontId="61" fillId="3" borderId="40" xfId="1" applyFont="1" applyFill="1" applyBorder="1" applyAlignment="1" applyProtection="1">
      <alignment horizontal="right" vertical="center" shrinkToFit="1"/>
    </xf>
    <xf numFmtId="38" fontId="61" fillId="3" borderId="41" xfId="1" applyFont="1" applyFill="1" applyBorder="1" applyAlignment="1" applyProtection="1">
      <alignment horizontal="right" vertical="center" shrinkToFit="1"/>
    </xf>
    <xf numFmtId="38" fontId="6" fillId="3" borderId="23" xfId="1" applyNumberFormat="1" applyFont="1" applyFill="1" applyBorder="1" applyAlignment="1">
      <alignment vertical="center" shrinkToFit="1"/>
    </xf>
    <xf numFmtId="38" fontId="6" fillId="3" borderId="24" xfId="1" applyNumberFormat="1" applyFont="1" applyFill="1" applyBorder="1" applyAlignment="1">
      <alignment vertical="center" shrinkToFit="1"/>
    </xf>
    <xf numFmtId="0" fontId="72" fillId="3" borderId="5" xfId="0" applyFont="1" applyFill="1" applyBorder="1" applyAlignment="1">
      <alignment horizontal="center" vertical="center" wrapText="1"/>
    </xf>
    <xf numFmtId="0" fontId="71" fillId="3" borderId="5" xfId="0" applyFont="1" applyFill="1" applyBorder="1" applyAlignment="1">
      <alignment horizontal="center" vertical="center" wrapText="1"/>
    </xf>
    <xf numFmtId="0" fontId="102" fillId="3" borderId="5" xfId="0" applyFont="1" applyFill="1" applyBorder="1" applyAlignment="1">
      <alignment horizontal="center" vertical="center"/>
    </xf>
    <xf numFmtId="0" fontId="106" fillId="3" borderId="0" xfId="0" quotePrefix="1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69" fillId="0" borderId="41" xfId="0" applyFont="1" applyFill="1" applyBorder="1" applyAlignment="1">
      <alignment horizontal="center" vertical="center" wrapText="1"/>
    </xf>
    <xf numFmtId="0" fontId="69" fillId="0" borderId="49" xfId="0" applyFont="1" applyFill="1" applyBorder="1" applyAlignment="1">
      <alignment horizontal="center" vertical="center" wrapText="1"/>
    </xf>
    <xf numFmtId="0" fontId="69" fillId="0" borderId="43" xfId="0" applyFont="1" applyFill="1" applyBorder="1" applyAlignment="1">
      <alignment horizontal="center" vertical="center" wrapText="1"/>
    </xf>
    <xf numFmtId="0" fontId="69" fillId="0" borderId="25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30" xfId="0" applyFont="1" applyFill="1" applyBorder="1" applyAlignment="1">
      <alignment horizontal="center" vertical="center" wrapText="1"/>
    </xf>
    <xf numFmtId="0" fontId="69" fillId="0" borderId="31" xfId="0" applyFont="1" applyFill="1" applyBorder="1" applyAlignment="1">
      <alignment horizontal="center" vertical="center" wrapText="1"/>
    </xf>
    <xf numFmtId="0" fontId="69" fillId="0" borderId="32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textRotation="255"/>
    </xf>
    <xf numFmtId="0" fontId="0" fillId="0" borderId="92" xfId="0" applyBorder="1" applyAlignment="1">
      <alignment horizontal="center" vertical="center" textRotation="255"/>
    </xf>
    <xf numFmtId="0" fontId="0" fillId="0" borderId="119" xfId="0" applyBorder="1" applyAlignment="1">
      <alignment horizontal="center" vertical="center" textRotation="255"/>
    </xf>
    <xf numFmtId="0" fontId="0" fillId="0" borderId="51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right" vertical="center"/>
    </xf>
    <xf numFmtId="0" fontId="0" fillId="0" borderId="0" xfId="0" applyAlignment="1">
      <alignment horizontal="right" vertical="center"/>
    </xf>
    <xf numFmtId="0" fontId="93" fillId="0" borderId="0" xfId="0" applyFont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9" fillId="0" borderId="3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103" fillId="3" borderId="25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3" fillId="3" borderId="26" xfId="0" applyFont="1" applyFill="1" applyBorder="1" applyAlignment="1">
      <alignment horizontal="center" vertical="center" wrapText="1"/>
    </xf>
    <xf numFmtId="0" fontId="63" fillId="3" borderId="27" xfId="0" applyFont="1" applyFill="1" applyBorder="1" applyAlignment="1">
      <alignment horizontal="center" vertical="center" wrapText="1"/>
    </xf>
    <xf numFmtId="0" fontId="63" fillId="3" borderId="28" xfId="0" applyFont="1" applyFill="1" applyBorder="1" applyAlignment="1">
      <alignment horizontal="center" vertical="center" wrapText="1"/>
    </xf>
    <xf numFmtId="0" fontId="63" fillId="3" borderId="41" xfId="0" applyFont="1" applyFill="1" applyBorder="1" applyAlignment="1">
      <alignment horizontal="center" vertical="center" wrapText="1"/>
    </xf>
    <xf numFmtId="0" fontId="63" fillId="3" borderId="49" xfId="0" applyFont="1" applyFill="1" applyBorder="1" applyAlignment="1">
      <alignment horizontal="center" vertical="center" wrapText="1"/>
    </xf>
    <xf numFmtId="0" fontId="63" fillId="3" borderId="43" xfId="0" applyFont="1" applyFill="1" applyBorder="1" applyAlignment="1">
      <alignment horizontal="center" vertical="center" wrapText="1"/>
    </xf>
    <xf numFmtId="0" fontId="63" fillId="3" borderId="25" xfId="0" applyFont="1" applyFill="1" applyBorder="1" applyAlignment="1">
      <alignment horizontal="center" vertical="center" wrapText="1"/>
    </xf>
    <xf numFmtId="0" fontId="63" fillId="3" borderId="0" xfId="0" applyFont="1" applyFill="1" applyBorder="1" applyAlignment="1">
      <alignment horizontal="center" vertical="center" wrapText="1"/>
    </xf>
    <xf numFmtId="0" fontId="63" fillId="3" borderId="18" xfId="0" applyFont="1" applyFill="1" applyBorder="1" applyAlignment="1">
      <alignment horizontal="center" vertical="center" wrapText="1"/>
    </xf>
    <xf numFmtId="0" fontId="63" fillId="3" borderId="30" xfId="0" applyFont="1" applyFill="1" applyBorder="1" applyAlignment="1">
      <alignment horizontal="center" vertical="center" wrapText="1"/>
    </xf>
    <xf numFmtId="0" fontId="63" fillId="3" borderId="31" xfId="0" applyFont="1" applyFill="1" applyBorder="1" applyAlignment="1">
      <alignment horizontal="center" vertical="center" wrapText="1"/>
    </xf>
    <xf numFmtId="0" fontId="63" fillId="3" borderId="32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shrinkToFit="1"/>
    </xf>
    <xf numFmtId="0" fontId="4" fillId="3" borderId="31" xfId="0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 textRotation="255"/>
    </xf>
    <xf numFmtId="0" fontId="0" fillId="3" borderId="92" xfId="0" applyFill="1" applyBorder="1" applyAlignment="1">
      <alignment horizontal="center" vertical="center" textRotation="255"/>
    </xf>
    <xf numFmtId="0" fontId="0" fillId="3" borderId="119" xfId="0" applyFill="1" applyBorder="1" applyAlignment="1">
      <alignment horizontal="center" vertical="center" textRotation="255"/>
    </xf>
    <xf numFmtId="0" fontId="0" fillId="3" borderId="5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121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78" xfId="0" applyFill="1" applyBorder="1" applyAlignment="1">
      <alignment horizontal="center" vertical="center"/>
    </xf>
    <xf numFmtId="0" fontId="44" fillId="3" borderId="0" xfId="0" applyFont="1" applyFill="1" applyAlignment="1">
      <alignment horizontal="center" vertical="center" wrapText="1"/>
    </xf>
    <xf numFmtId="0" fontId="45" fillId="3" borderId="0" xfId="0" applyFont="1" applyFill="1" applyBorder="1" applyAlignment="1">
      <alignment horizontal="center" vertical="center"/>
    </xf>
    <xf numFmtId="0" fontId="104" fillId="3" borderId="49" xfId="0" applyFont="1" applyFill="1" applyBorder="1" applyAlignment="1">
      <alignment horizontal="center" vertical="center"/>
    </xf>
    <xf numFmtId="0" fontId="104" fillId="3" borderId="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left" vertical="center"/>
    </xf>
    <xf numFmtId="0" fontId="9" fillId="3" borderId="43" xfId="0" applyFont="1" applyFill="1" applyBorder="1" applyAlignment="1">
      <alignment horizontal="right" vertical="center"/>
    </xf>
    <xf numFmtId="0" fontId="9" fillId="3" borderId="49" xfId="0" applyFont="1" applyFill="1" applyBorder="1" applyAlignment="1">
      <alignment horizontal="left" vertical="center"/>
    </xf>
    <xf numFmtId="0" fontId="9" fillId="3" borderId="49" xfId="0" applyFont="1" applyFill="1" applyBorder="1" applyAlignment="1">
      <alignment horizontal="distributed" vertical="center" shrinkToFit="1"/>
    </xf>
    <xf numFmtId="0" fontId="9" fillId="3" borderId="0" xfId="0" applyFont="1" applyFill="1" applyBorder="1" applyAlignment="1">
      <alignment horizontal="distributed" vertical="center" shrinkToFit="1"/>
    </xf>
    <xf numFmtId="0" fontId="14" fillId="3" borderId="0" xfId="0" applyFont="1" applyFill="1" applyBorder="1" applyAlignment="1">
      <alignment horizontal="distributed" vertical="center" shrinkToFit="1"/>
    </xf>
    <xf numFmtId="0" fontId="45" fillId="0" borderId="49" xfId="0" applyFont="1" applyBorder="1" applyAlignment="1">
      <alignment horizontal="center" vertical="center"/>
    </xf>
    <xf numFmtId="0" fontId="45" fillId="0" borderId="43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31" xfId="0" applyFont="1" applyBorder="1" applyAlignment="1">
      <alignment horizontal="center" vertical="center"/>
    </xf>
    <xf numFmtId="0" fontId="45" fillId="0" borderId="32" xfId="0" applyFont="1" applyBorder="1" applyAlignment="1">
      <alignment horizontal="center" vertical="center"/>
    </xf>
    <xf numFmtId="0" fontId="45" fillId="0" borderId="41" xfId="0" applyFont="1" applyBorder="1" applyAlignment="1">
      <alignment horizontal="center" vertical="center" wrapText="1"/>
    </xf>
    <xf numFmtId="0" fontId="45" fillId="0" borderId="49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5" fillId="0" borderId="30" xfId="0" applyFont="1" applyBorder="1" applyAlignment="1">
      <alignment horizontal="center" vertical="center" wrapText="1"/>
    </xf>
    <xf numFmtId="0" fontId="45" fillId="0" borderId="31" xfId="0" applyFont="1" applyBorder="1" applyAlignment="1">
      <alignment horizontal="center" vertical="center" wrapText="1"/>
    </xf>
    <xf numFmtId="0" fontId="32" fillId="3" borderId="119" xfId="0" applyFont="1" applyFill="1" applyBorder="1" applyAlignment="1">
      <alignment horizontal="center" vertical="center" wrapText="1"/>
    </xf>
    <xf numFmtId="0" fontId="33" fillId="3" borderId="119" xfId="0" applyFont="1" applyFill="1" applyBorder="1" applyAlignment="1">
      <alignment horizontal="center" vertical="center"/>
    </xf>
    <xf numFmtId="0" fontId="33" fillId="3" borderId="52" xfId="0" applyFont="1" applyFill="1" applyBorder="1" applyAlignment="1">
      <alignment horizontal="center" vertical="center" wrapText="1"/>
    </xf>
    <xf numFmtId="0" fontId="33" fillId="3" borderId="52" xfId="0" applyFont="1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 shrinkToFit="1"/>
    </xf>
    <xf numFmtId="0" fontId="0" fillId="3" borderId="49" xfId="0" applyFill="1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 shrinkToFit="1"/>
    </xf>
    <xf numFmtId="0" fontId="0" fillId="3" borderId="31" xfId="0" applyFill="1" applyBorder="1" applyAlignment="1">
      <alignment horizontal="center" vertical="center" shrinkToFit="1"/>
    </xf>
    <xf numFmtId="0" fontId="0" fillId="3" borderId="49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122" xfId="0" applyFill="1" applyBorder="1" applyAlignment="1">
      <alignment horizontal="center" vertical="center"/>
    </xf>
    <xf numFmtId="0" fontId="0" fillId="3" borderId="72" xfId="0" applyFill="1" applyBorder="1" applyAlignment="1">
      <alignment horizontal="center" vertical="center"/>
    </xf>
    <xf numFmtId="0" fontId="0" fillId="3" borderId="70" xfId="0" applyFill="1" applyBorder="1" applyAlignment="1">
      <alignment horizontal="center" vertical="center"/>
    </xf>
    <xf numFmtId="0" fontId="0" fillId="3" borderId="123" xfId="0" applyFill="1" applyBorder="1" applyAlignment="1">
      <alignment horizontal="center" vertical="center"/>
    </xf>
    <xf numFmtId="0" fontId="0" fillId="3" borderId="124" xfId="0" applyFill="1" applyBorder="1" applyAlignment="1">
      <alignment horizontal="center" vertical="center"/>
    </xf>
    <xf numFmtId="0" fontId="0" fillId="3" borderId="81" xfId="0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02" fillId="3" borderId="26" xfId="0" applyFont="1" applyFill="1" applyBorder="1" applyAlignment="1">
      <alignment horizontal="center" vertical="center"/>
    </xf>
    <xf numFmtId="0" fontId="102" fillId="3" borderId="27" xfId="0" applyFont="1" applyFill="1" applyBorder="1" applyAlignment="1">
      <alignment horizontal="center" vertical="center"/>
    </xf>
    <xf numFmtId="0" fontId="102" fillId="3" borderId="28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100" fillId="3" borderId="0" xfId="0" quotePrefix="1" applyFont="1" applyFill="1" applyAlignment="1">
      <alignment horizontal="right" vertical="center"/>
    </xf>
    <xf numFmtId="0" fontId="100" fillId="3" borderId="0" xfId="0" applyFont="1" applyFill="1" applyAlignment="1">
      <alignment horizontal="right" vertical="center"/>
    </xf>
    <xf numFmtId="0" fontId="100" fillId="3" borderId="0" xfId="0" quotePrefix="1" applyFont="1" applyFill="1" applyBorder="1" applyAlignment="1">
      <alignment horizontal="left" vertical="center"/>
    </xf>
    <xf numFmtId="0" fontId="100" fillId="3" borderId="18" xfId="0" applyFont="1" applyFill="1" applyBorder="1" applyAlignment="1">
      <alignment horizontal="left" vertical="center"/>
    </xf>
    <xf numFmtId="0" fontId="100" fillId="3" borderId="0" xfId="0" applyFont="1" applyFill="1" applyBorder="1" applyAlignment="1">
      <alignment horizontal="left" vertical="center"/>
    </xf>
    <xf numFmtId="0" fontId="102" fillId="3" borderId="30" xfId="0" applyFont="1" applyFill="1" applyBorder="1" applyAlignment="1">
      <alignment horizontal="center" vertical="center"/>
    </xf>
    <xf numFmtId="0" fontId="102" fillId="3" borderId="31" xfId="0" applyFont="1" applyFill="1" applyBorder="1" applyAlignment="1">
      <alignment horizontal="center" vertical="center"/>
    </xf>
    <xf numFmtId="0" fontId="102" fillId="3" borderId="32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72" fillId="3" borderId="41" xfId="0" applyFont="1" applyFill="1" applyBorder="1" applyAlignment="1">
      <alignment horizontal="center" vertical="center" wrapText="1"/>
    </xf>
    <xf numFmtId="0" fontId="72" fillId="3" borderId="49" xfId="0" applyFont="1" applyFill="1" applyBorder="1" applyAlignment="1">
      <alignment horizontal="center" vertical="center" wrapText="1"/>
    </xf>
    <xf numFmtId="0" fontId="72" fillId="3" borderId="43" xfId="0" applyFont="1" applyFill="1" applyBorder="1" applyAlignment="1">
      <alignment horizontal="center" vertical="center" wrapText="1"/>
    </xf>
    <xf numFmtId="0" fontId="72" fillId="3" borderId="25" xfId="0" applyFont="1" applyFill="1" applyBorder="1" applyAlignment="1">
      <alignment horizontal="center" vertical="center" wrapText="1"/>
    </xf>
    <xf numFmtId="0" fontId="72" fillId="3" borderId="0" xfId="0" applyFont="1" applyFill="1" applyBorder="1" applyAlignment="1">
      <alignment horizontal="center" vertical="center" wrapText="1"/>
    </xf>
    <xf numFmtId="0" fontId="72" fillId="3" borderId="18" xfId="0" applyFont="1" applyFill="1" applyBorder="1" applyAlignment="1">
      <alignment horizontal="center" vertical="center" wrapText="1"/>
    </xf>
    <xf numFmtId="0" fontId="72" fillId="3" borderId="30" xfId="0" applyFont="1" applyFill="1" applyBorder="1" applyAlignment="1">
      <alignment horizontal="center" vertical="center" wrapText="1"/>
    </xf>
    <xf numFmtId="0" fontId="72" fillId="3" borderId="31" xfId="0" applyFont="1" applyFill="1" applyBorder="1" applyAlignment="1">
      <alignment horizontal="center" vertical="center" wrapText="1"/>
    </xf>
    <xf numFmtId="0" fontId="72" fillId="3" borderId="32" xfId="0" applyFont="1" applyFill="1" applyBorder="1" applyAlignment="1">
      <alignment horizontal="center" vertical="center" wrapText="1"/>
    </xf>
    <xf numFmtId="0" fontId="71" fillId="3" borderId="41" xfId="0" applyFont="1" applyFill="1" applyBorder="1" applyAlignment="1">
      <alignment horizontal="center" vertical="center" wrapText="1"/>
    </xf>
    <xf numFmtId="0" fontId="71" fillId="3" borderId="49" xfId="0" applyFont="1" applyFill="1" applyBorder="1" applyAlignment="1">
      <alignment horizontal="center" vertical="center" wrapText="1"/>
    </xf>
    <xf numFmtId="0" fontId="71" fillId="3" borderId="43" xfId="0" applyFont="1" applyFill="1" applyBorder="1" applyAlignment="1">
      <alignment horizontal="center" vertical="center" wrapText="1"/>
    </xf>
    <xf numFmtId="0" fontId="71" fillId="3" borderId="25" xfId="0" applyFont="1" applyFill="1" applyBorder="1" applyAlignment="1">
      <alignment horizontal="center" vertical="center" wrapText="1"/>
    </xf>
    <xf numFmtId="0" fontId="71" fillId="3" borderId="0" xfId="0" applyFont="1" applyFill="1" applyBorder="1" applyAlignment="1">
      <alignment horizontal="center" vertical="center" wrapText="1"/>
    </xf>
    <xf numFmtId="0" fontId="71" fillId="3" borderId="18" xfId="0" applyFont="1" applyFill="1" applyBorder="1" applyAlignment="1">
      <alignment horizontal="center" vertical="center" wrapText="1"/>
    </xf>
    <xf numFmtId="0" fontId="71" fillId="3" borderId="30" xfId="0" applyFont="1" applyFill="1" applyBorder="1" applyAlignment="1">
      <alignment horizontal="center" vertical="center" wrapText="1"/>
    </xf>
    <xf numFmtId="0" fontId="71" fillId="3" borderId="31" xfId="0" applyFont="1" applyFill="1" applyBorder="1" applyAlignment="1">
      <alignment horizontal="center" vertical="center" wrapText="1"/>
    </xf>
    <xf numFmtId="0" fontId="71" fillId="3" borderId="32" xfId="0" applyFont="1" applyFill="1" applyBorder="1" applyAlignment="1">
      <alignment horizontal="center" vertical="center" wrapText="1"/>
    </xf>
    <xf numFmtId="0" fontId="69" fillId="3" borderId="41" xfId="0" applyFont="1" applyFill="1" applyBorder="1" applyAlignment="1">
      <alignment horizontal="center" vertical="center" wrapText="1"/>
    </xf>
    <xf numFmtId="0" fontId="70" fillId="3" borderId="49" xfId="0" applyFont="1" applyFill="1" applyBorder="1" applyAlignment="1">
      <alignment horizontal="center" vertical="center"/>
    </xf>
    <xf numFmtId="0" fontId="70" fillId="3" borderId="43" xfId="0" applyFont="1" applyFill="1" applyBorder="1" applyAlignment="1">
      <alignment horizontal="center" vertical="center"/>
    </xf>
    <xf numFmtId="0" fontId="70" fillId="3" borderId="25" xfId="0" applyFont="1" applyFill="1" applyBorder="1" applyAlignment="1">
      <alignment horizontal="center" vertical="center"/>
    </xf>
    <xf numFmtId="0" fontId="70" fillId="3" borderId="0" xfId="0" applyFont="1" applyFill="1" applyBorder="1" applyAlignment="1">
      <alignment horizontal="center" vertical="center"/>
    </xf>
    <xf numFmtId="0" fontId="70" fillId="3" borderId="18" xfId="0" applyFont="1" applyFill="1" applyBorder="1" applyAlignment="1">
      <alignment horizontal="center" vertical="center"/>
    </xf>
    <xf numFmtId="0" fontId="70" fillId="3" borderId="30" xfId="0" applyFont="1" applyFill="1" applyBorder="1" applyAlignment="1">
      <alignment horizontal="center" vertical="center"/>
    </xf>
    <xf numFmtId="0" fontId="70" fillId="3" borderId="31" xfId="0" applyFont="1" applyFill="1" applyBorder="1" applyAlignment="1">
      <alignment horizontal="center" vertical="center"/>
    </xf>
    <xf numFmtId="0" fontId="70" fillId="3" borderId="32" xfId="0" applyFont="1" applyFill="1" applyBorder="1" applyAlignment="1">
      <alignment horizontal="center" vertical="center"/>
    </xf>
    <xf numFmtId="0" fontId="69" fillId="3" borderId="25" xfId="0" applyFont="1" applyFill="1" applyBorder="1" applyAlignment="1">
      <alignment horizontal="center" vertical="center" wrapText="1"/>
    </xf>
    <xf numFmtId="0" fontId="63" fillId="0" borderId="26" xfId="0" applyFont="1" applyFill="1" applyBorder="1" applyAlignment="1">
      <alignment horizontal="center" vertical="center"/>
    </xf>
    <xf numFmtId="0" fontId="63" fillId="0" borderId="27" xfId="0" applyFont="1" applyFill="1" applyBorder="1" applyAlignment="1">
      <alignment horizontal="center" vertical="center"/>
    </xf>
    <xf numFmtId="0" fontId="63" fillId="0" borderId="28" xfId="0" applyFont="1" applyFill="1" applyBorder="1" applyAlignment="1">
      <alignment horizontal="center" vertical="center"/>
    </xf>
    <xf numFmtId="0" fontId="103" fillId="0" borderId="25" xfId="0" applyFont="1" applyFill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distributed" vertical="center" shrinkToFi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right" vertical="center"/>
    </xf>
    <xf numFmtId="0" fontId="0" fillId="0" borderId="4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1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9" fillId="0" borderId="49" xfId="0" applyFont="1" applyFill="1" applyBorder="1" applyAlignment="1">
      <alignment horizontal="distributed" vertical="center" shrinkToFit="1"/>
    </xf>
    <xf numFmtId="0" fontId="9" fillId="0" borderId="0" xfId="0" applyFont="1" applyFill="1" applyBorder="1" applyAlignment="1">
      <alignment horizontal="distributed" vertical="center" shrinkToFit="1"/>
    </xf>
    <xf numFmtId="0" fontId="9" fillId="0" borderId="49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left" vertical="center"/>
    </xf>
    <xf numFmtId="0" fontId="104" fillId="0" borderId="49" xfId="0" applyFont="1" applyFill="1" applyBorder="1" applyAlignment="1">
      <alignment horizontal="center" vertical="center"/>
    </xf>
    <xf numFmtId="0" fontId="104" fillId="0" borderId="0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right" vertical="center"/>
    </xf>
    <xf numFmtId="0" fontId="63" fillId="0" borderId="26" xfId="0" applyFont="1" applyFill="1" applyBorder="1" applyAlignment="1">
      <alignment horizontal="center" vertical="center" wrapText="1"/>
    </xf>
    <xf numFmtId="0" fontId="63" fillId="0" borderId="27" xfId="0" applyFont="1" applyFill="1" applyBorder="1" applyAlignment="1">
      <alignment horizontal="center" vertical="center" wrapText="1"/>
    </xf>
    <xf numFmtId="0" fontId="63" fillId="0" borderId="28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33" fillId="0" borderId="52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5" fillId="7" borderId="26" xfId="0" applyFont="1" applyFill="1" applyBorder="1" applyAlignment="1">
      <alignment horizontal="center" vertical="center"/>
    </xf>
    <xf numFmtId="0" fontId="55" fillId="7" borderId="27" xfId="0" applyFont="1" applyFill="1" applyBorder="1" applyAlignment="1">
      <alignment horizontal="center" vertical="center"/>
    </xf>
    <xf numFmtId="0" fontId="55" fillId="7" borderId="28" xfId="0" applyFont="1" applyFill="1" applyBorder="1" applyAlignment="1">
      <alignment horizontal="center" vertical="center"/>
    </xf>
    <xf numFmtId="0" fontId="56" fillId="6" borderId="26" xfId="0" applyFont="1" applyFill="1" applyBorder="1" applyAlignment="1">
      <alignment horizontal="center" vertical="center"/>
    </xf>
    <xf numFmtId="0" fontId="56" fillId="6" borderId="27" xfId="0" applyFont="1" applyFill="1" applyBorder="1" applyAlignment="1">
      <alignment horizontal="center" vertical="center"/>
    </xf>
    <xf numFmtId="0" fontId="56" fillId="6" borderId="28" xfId="0" applyFont="1" applyFill="1" applyBorder="1" applyAlignment="1">
      <alignment horizontal="center" vertical="center"/>
    </xf>
    <xf numFmtId="0" fontId="55" fillId="7" borderId="30" xfId="0" applyFont="1" applyFill="1" applyBorder="1" applyAlignment="1">
      <alignment horizontal="center" vertical="center"/>
    </xf>
    <xf numFmtId="0" fontId="55" fillId="7" borderId="31" xfId="0" applyFont="1" applyFill="1" applyBorder="1" applyAlignment="1">
      <alignment horizontal="center" vertical="center"/>
    </xf>
    <xf numFmtId="0" fontId="55" fillId="7" borderId="32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73" fillId="0" borderId="41" xfId="0" applyFont="1" applyFill="1" applyBorder="1" applyAlignment="1">
      <alignment horizontal="center" vertical="center" wrapText="1"/>
    </xf>
    <xf numFmtId="0" fontId="73" fillId="0" borderId="49" xfId="0" applyFont="1" applyFill="1" applyBorder="1" applyAlignment="1">
      <alignment horizontal="center" vertical="center" wrapText="1"/>
    </xf>
    <xf numFmtId="0" fontId="73" fillId="0" borderId="43" xfId="0" applyFont="1" applyFill="1" applyBorder="1" applyAlignment="1">
      <alignment horizontal="center" vertical="center" wrapText="1"/>
    </xf>
    <xf numFmtId="0" fontId="73" fillId="0" borderId="25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73" fillId="0" borderId="18" xfId="0" applyFont="1" applyFill="1" applyBorder="1" applyAlignment="1">
      <alignment horizontal="center" vertical="center" wrapText="1"/>
    </xf>
    <xf numFmtId="0" fontId="73" fillId="0" borderId="30" xfId="0" applyFont="1" applyFill="1" applyBorder="1" applyAlignment="1">
      <alignment horizontal="center" vertical="center" wrapText="1"/>
    </xf>
    <xf numFmtId="0" fontId="73" fillId="0" borderId="31" xfId="0" applyFont="1" applyFill="1" applyBorder="1" applyAlignment="1">
      <alignment horizontal="center" vertical="center" wrapText="1"/>
    </xf>
    <xf numFmtId="0" fontId="73" fillId="0" borderId="32" xfId="0" applyFont="1" applyFill="1" applyBorder="1" applyAlignment="1">
      <alignment horizontal="center" vertical="center" wrapText="1"/>
    </xf>
    <xf numFmtId="0" fontId="71" fillId="0" borderId="41" xfId="0" applyFont="1" applyFill="1" applyBorder="1" applyAlignment="1">
      <alignment horizontal="center" vertical="center" wrapText="1"/>
    </xf>
    <xf numFmtId="0" fontId="71" fillId="0" borderId="49" xfId="0" applyFont="1" applyFill="1" applyBorder="1" applyAlignment="1">
      <alignment horizontal="center" vertical="center" wrapText="1"/>
    </xf>
    <xf numFmtId="0" fontId="71" fillId="0" borderId="43" xfId="0" applyFont="1" applyFill="1" applyBorder="1" applyAlignment="1">
      <alignment horizontal="center" vertical="center" wrapText="1"/>
    </xf>
    <xf numFmtId="0" fontId="71" fillId="0" borderId="25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71" fillId="0" borderId="30" xfId="0" applyFont="1" applyFill="1" applyBorder="1" applyAlignment="1">
      <alignment horizontal="center" vertical="center" wrapText="1"/>
    </xf>
    <xf numFmtId="0" fontId="71" fillId="0" borderId="31" xfId="0" applyFont="1" applyFill="1" applyBorder="1" applyAlignment="1">
      <alignment horizontal="center" vertical="center" wrapText="1"/>
    </xf>
    <xf numFmtId="0" fontId="71" fillId="0" borderId="32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72" fillId="0" borderId="41" xfId="0" applyFont="1" applyFill="1" applyBorder="1" applyAlignment="1">
      <alignment horizontal="center" vertical="center" wrapText="1"/>
    </xf>
    <xf numFmtId="0" fontId="72" fillId="0" borderId="49" xfId="0" applyFont="1" applyFill="1" applyBorder="1" applyAlignment="1">
      <alignment horizontal="center" vertical="center" wrapText="1"/>
    </xf>
    <xf numFmtId="0" fontId="72" fillId="0" borderId="43" xfId="0" applyFont="1" applyFill="1" applyBorder="1" applyAlignment="1">
      <alignment horizontal="center" vertical="center" wrapText="1"/>
    </xf>
    <xf numFmtId="0" fontId="72" fillId="0" borderId="25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 wrapText="1"/>
    </xf>
    <xf numFmtId="0" fontId="72" fillId="0" borderId="18" xfId="0" applyFont="1" applyFill="1" applyBorder="1" applyAlignment="1">
      <alignment horizontal="center" vertical="center" wrapText="1"/>
    </xf>
    <xf numFmtId="0" fontId="72" fillId="0" borderId="30" xfId="0" applyFont="1" applyFill="1" applyBorder="1" applyAlignment="1">
      <alignment horizontal="center" vertical="center" wrapText="1"/>
    </xf>
    <xf numFmtId="0" fontId="72" fillId="0" borderId="31" xfId="0" applyFont="1" applyFill="1" applyBorder="1" applyAlignment="1">
      <alignment horizontal="center" vertical="center" wrapText="1"/>
    </xf>
    <xf numFmtId="0" fontId="72" fillId="0" borderId="3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63" fillId="0" borderId="15" xfId="0" applyFont="1" applyBorder="1" applyAlignment="1">
      <alignment horizontal="center" vertical="center" wrapText="1"/>
    </xf>
    <xf numFmtId="0" fontId="63" fillId="0" borderId="23" xfId="0" applyFont="1" applyBorder="1" applyAlignment="1">
      <alignment horizontal="center" vertical="center" wrapText="1"/>
    </xf>
    <xf numFmtId="0" fontId="63" fillId="0" borderId="24" xfId="0" applyFont="1" applyBorder="1" applyAlignment="1">
      <alignment horizontal="center" vertical="center" wrapText="1"/>
    </xf>
    <xf numFmtId="0" fontId="63" fillId="0" borderId="88" xfId="0" applyFont="1" applyBorder="1" applyAlignment="1">
      <alignment horizontal="center" vertical="center" wrapText="1"/>
    </xf>
    <xf numFmtId="0" fontId="63" fillId="0" borderId="13" xfId="0" applyFont="1" applyBorder="1" applyAlignment="1">
      <alignment horizontal="center" vertical="center" wrapText="1"/>
    </xf>
    <xf numFmtId="0" fontId="63" fillId="0" borderId="57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71" fillId="0" borderId="15" xfId="0" applyFont="1" applyBorder="1" applyAlignment="1">
      <alignment horizontal="center" vertical="center" wrapText="1"/>
    </xf>
    <xf numFmtId="0" fontId="71" fillId="0" borderId="23" xfId="0" applyFont="1" applyBorder="1" applyAlignment="1">
      <alignment horizontal="center" vertical="center" wrapText="1"/>
    </xf>
    <xf numFmtId="0" fontId="71" fillId="0" borderId="24" xfId="0" applyFont="1" applyBorder="1" applyAlignment="1">
      <alignment horizontal="center" vertical="center" wrapText="1"/>
    </xf>
    <xf numFmtId="0" fontId="71" fillId="0" borderId="17" xfId="0" applyFont="1" applyBorder="1" applyAlignment="1">
      <alignment horizontal="center" vertical="center" wrapText="1"/>
    </xf>
    <xf numFmtId="0" fontId="71" fillId="0" borderId="0" xfId="0" applyFont="1" applyBorder="1" applyAlignment="1">
      <alignment horizontal="center" vertical="center" wrapText="1"/>
    </xf>
    <xf numFmtId="0" fontId="71" fillId="0" borderId="56" xfId="0" applyFont="1" applyBorder="1" applyAlignment="1">
      <alignment horizontal="center" vertical="center" wrapText="1"/>
    </xf>
    <xf numFmtId="0" fontId="71" fillId="0" borderId="88" xfId="0" applyFont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 wrapText="1"/>
    </xf>
    <xf numFmtId="0" fontId="71" fillId="0" borderId="57" xfId="0" applyFont="1" applyBorder="1" applyAlignment="1">
      <alignment horizontal="center" vertical="center" wrapText="1"/>
    </xf>
    <xf numFmtId="0" fontId="32" fillId="0" borderId="119" xfId="0" applyFont="1" applyBorder="1" applyAlignment="1">
      <alignment horizontal="center" vertical="center" wrapText="1"/>
    </xf>
    <xf numFmtId="0" fontId="33" fillId="0" borderId="119" xfId="0" applyFont="1" applyBorder="1" applyAlignment="1">
      <alignment horizontal="center" vertical="center"/>
    </xf>
    <xf numFmtId="0" fontId="102" fillId="0" borderId="26" xfId="0" applyFont="1" applyFill="1" applyBorder="1" applyAlignment="1">
      <alignment horizontal="center" vertical="center"/>
    </xf>
    <xf numFmtId="0" fontId="102" fillId="0" borderId="27" xfId="0" applyFont="1" applyFill="1" applyBorder="1" applyAlignment="1">
      <alignment horizontal="center" vertical="center"/>
    </xf>
    <xf numFmtId="0" fontId="102" fillId="0" borderId="28" xfId="0" applyFont="1" applyFill="1" applyBorder="1" applyAlignment="1">
      <alignment horizontal="center" vertical="center"/>
    </xf>
    <xf numFmtId="0" fontId="102" fillId="0" borderId="30" xfId="0" applyFont="1" applyFill="1" applyBorder="1" applyAlignment="1">
      <alignment horizontal="center" vertical="center"/>
    </xf>
    <xf numFmtId="0" fontId="102" fillId="0" borderId="31" xfId="0" applyFont="1" applyFill="1" applyBorder="1" applyAlignment="1">
      <alignment horizontal="center" vertical="center"/>
    </xf>
    <xf numFmtId="0" fontId="102" fillId="0" borderId="32" xfId="0" applyFont="1" applyFill="1" applyBorder="1" applyAlignment="1">
      <alignment horizontal="center" vertical="center"/>
    </xf>
    <xf numFmtId="0" fontId="38" fillId="0" borderId="61" xfId="5" applyFont="1" applyBorder="1" applyAlignment="1">
      <alignment horizontal="center" vertical="center"/>
    </xf>
    <xf numFmtId="0" fontId="38" fillId="0" borderId="62" xfId="5" applyFont="1" applyBorder="1" applyAlignment="1">
      <alignment horizontal="center" vertical="center"/>
    </xf>
    <xf numFmtId="0" fontId="38" fillId="0" borderId="63" xfId="5" applyFont="1" applyBorder="1" applyAlignment="1">
      <alignment horizontal="center" vertical="center"/>
    </xf>
    <xf numFmtId="14" fontId="34" fillId="0" borderId="61" xfId="5" applyNumberFormat="1" applyFont="1" applyBorder="1" applyAlignment="1">
      <alignment horizontal="center" vertical="center"/>
    </xf>
    <xf numFmtId="14" fontId="34" fillId="0" borderId="62" xfId="5" applyNumberFormat="1" applyFont="1" applyBorder="1" applyAlignment="1">
      <alignment horizontal="center" vertical="center"/>
    </xf>
    <xf numFmtId="14" fontId="34" fillId="0" borderId="63" xfId="5" applyNumberFormat="1" applyFont="1" applyBorder="1" applyAlignment="1">
      <alignment horizontal="center" vertical="center"/>
    </xf>
    <xf numFmtId="14" fontId="38" fillId="0" borderId="61" xfId="5" applyNumberFormat="1" applyFont="1" applyBorder="1" applyAlignment="1">
      <alignment horizontal="center" vertical="center"/>
    </xf>
    <xf numFmtId="14" fontId="38" fillId="0" borderId="62" xfId="5" applyNumberFormat="1" applyFont="1" applyBorder="1" applyAlignment="1">
      <alignment horizontal="center" vertical="center"/>
    </xf>
    <xf numFmtId="14" fontId="38" fillId="0" borderId="63" xfId="5" applyNumberFormat="1" applyFont="1" applyBorder="1" applyAlignment="1">
      <alignment horizontal="center" vertical="center"/>
    </xf>
    <xf numFmtId="0" fontId="34" fillId="0" borderId="61" xfId="5" applyFont="1" applyBorder="1" applyAlignment="1">
      <alignment horizontal="center" vertical="center"/>
    </xf>
    <xf numFmtId="0" fontId="34" fillId="0" borderId="62" xfId="5" applyFont="1" applyBorder="1" applyAlignment="1">
      <alignment horizontal="center" vertical="center"/>
    </xf>
    <xf numFmtId="0" fontId="34" fillId="0" borderId="63" xfId="5" applyFont="1" applyBorder="1" applyAlignment="1">
      <alignment horizontal="center" vertical="center"/>
    </xf>
    <xf numFmtId="181" fontId="42" fillId="0" borderId="0" xfId="5" applyNumberFormat="1" applyFont="1" applyBorder="1" applyAlignment="1">
      <alignment horizontal="center" vertical="center"/>
    </xf>
    <xf numFmtId="14" fontId="34" fillId="2" borderId="62" xfId="5" applyNumberFormat="1" applyFont="1" applyFill="1" applyBorder="1" applyAlignment="1">
      <alignment horizontal="center" vertical="center"/>
    </xf>
    <xf numFmtId="14" fontId="34" fillId="4" borderId="62" xfId="5" applyNumberFormat="1" applyFont="1" applyFill="1" applyBorder="1" applyAlignment="1">
      <alignment horizontal="center" vertical="center"/>
    </xf>
    <xf numFmtId="14" fontId="34" fillId="4" borderId="63" xfId="5" applyNumberFormat="1" applyFont="1" applyFill="1" applyBorder="1" applyAlignment="1">
      <alignment horizontal="center" vertical="center"/>
    </xf>
    <xf numFmtId="0" fontId="34" fillId="0" borderId="99" xfId="5" applyFont="1" applyBorder="1" applyAlignment="1">
      <alignment horizontal="center" vertical="center"/>
    </xf>
    <xf numFmtId="0" fontId="34" fillId="0" borderId="100" xfId="5" applyFont="1" applyBorder="1" applyAlignment="1">
      <alignment horizontal="center" vertical="center"/>
    </xf>
    <xf numFmtId="14" fontId="34" fillId="2" borderId="53" xfId="5" applyNumberFormat="1" applyFont="1" applyFill="1" applyBorder="1" applyAlignment="1">
      <alignment horizontal="center" vertical="center" textRotation="255"/>
    </xf>
    <xf numFmtId="14" fontId="34" fillId="2" borderId="47" xfId="5" applyNumberFormat="1" applyFont="1" applyFill="1" applyBorder="1" applyAlignment="1">
      <alignment horizontal="center" vertical="center" textRotation="255"/>
    </xf>
    <xf numFmtId="14" fontId="34" fillId="2" borderId="90" xfId="5" applyNumberFormat="1" applyFont="1" applyFill="1" applyBorder="1" applyAlignment="1">
      <alignment horizontal="center" vertical="center" textRotation="255"/>
    </xf>
    <xf numFmtId="0" fontId="38" fillId="0" borderId="90" xfId="5" applyFont="1" applyBorder="1" applyAlignment="1">
      <alignment horizontal="center" vertical="center" wrapText="1"/>
    </xf>
    <xf numFmtId="0" fontId="38" fillId="0" borderId="89" xfId="5" applyFont="1" applyBorder="1" applyAlignment="1">
      <alignment horizontal="center" vertical="center" wrapText="1"/>
    </xf>
    <xf numFmtId="0" fontId="38" fillId="0" borderId="45" xfId="5" applyFont="1" applyBorder="1" applyAlignment="1">
      <alignment horizontal="center" vertical="center" wrapText="1"/>
    </xf>
    <xf numFmtId="0" fontId="38" fillId="0" borderId="53" xfId="5" applyFont="1" applyBorder="1" applyAlignment="1">
      <alignment horizontal="center" vertical="center" wrapText="1"/>
    </xf>
    <xf numFmtId="0" fontId="38" fillId="0" borderId="29" xfId="5" applyFont="1" applyBorder="1" applyAlignment="1">
      <alignment horizontal="center" vertical="center" wrapText="1"/>
    </xf>
    <xf numFmtId="0" fontId="38" fillId="0" borderId="44" xfId="5" applyFont="1" applyBorder="1" applyAlignment="1">
      <alignment horizontal="center" vertical="center" wrapText="1"/>
    </xf>
    <xf numFmtId="14" fontId="34" fillId="4" borderId="15" xfId="5" applyNumberFormat="1" applyFont="1" applyFill="1" applyBorder="1" applyAlignment="1">
      <alignment horizontal="center" vertical="center" textRotation="255"/>
    </xf>
    <xf numFmtId="14" fontId="34" fillId="4" borderId="17" xfId="5" applyNumberFormat="1" applyFont="1" applyFill="1" applyBorder="1" applyAlignment="1">
      <alignment horizontal="center" vertical="center" textRotation="255"/>
    </xf>
    <xf numFmtId="14" fontId="34" fillId="4" borderId="88" xfId="5" applyNumberFormat="1" applyFont="1" applyFill="1" applyBorder="1" applyAlignment="1">
      <alignment horizontal="center" vertical="center" textRotation="255"/>
    </xf>
    <xf numFmtId="177" fontId="27" fillId="0" borderId="0" xfId="0" applyNumberFormat="1" applyFont="1" applyBorder="1" applyAlignment="1">
      <alignment horizontal="left" vertical="top" wrapText="1" indent="4"/>
    </xf>
    <xf numFmtId="0" fontId="20" fillId="0" borderId="74" xfId="0" applyFont="1" applyBorder="1" applyAlignment="1" applyProtection="1">
      <alignment horizontal="left" indent="1" shrinkToFit="1"/>
      <protection locked="0"/>
    </xf>
    <xf numFmtId="0" fontId="20" fillId="0" borderId="76" xfId="0" applyFont="1" applyBorder="1" applyAlignment="1" applyProtection="1">
      <alignment horizontal="left" indent="1" shrinkToFit="1"/>
      <protection locked="0"/>
    </xf>
    <xf numFmtId="49" fontId="20" fillId="0" borderId="81" xfId="0" applyNumberFormat="1" applyFont="1" applyBorder="1" applyAlignment="1">
      <alignment horizontal="left" indent="1"/>
    </xf>
    <xf numFmtId="49" fontId="20" fillId="0" borderId="82" xfId="0" applyNumberFormat="1" applyFont="1" applyBorder="1" applyAlignment="1">
      <alignment horizontal="left" indent="1"/>
    </xf>
    <xf numFmtId="38" fontId="25" fillId="0" borderId="67" xfId="3" applyFont="1" applyBorder="1" applyAlignment="1">
      <alignment vertical="center"/>
    </xf>
    <xf numFmtId="0" fontId="20" fillId="0" borderId="74" xfId="0" applyFont="1" applyFill="1" applyBorder="1" applyAlignment="1" applyProtection="1">
      <alignment horizontal="left" wrapText="1" indent="1"/>
      <protection locked="0"/>
    </xf>
    <xf numFmtId="0" fontId="20" fillId="0" borderId="75" xfId="0" applyFont="1" applyFill="1" applyBorder="1" applyAlignment="1" applyProtection="1">
      <alignment horizontal="left" wrapText="1" indent="1"/>
      <protection locked="0"/>
    </xf>
    <xf numFmtId="0" fontId="20" fillId="0" borderId="76" xfId="0" applyFont="1" applyFill="1" applyBorder="1" applyAlignment="1" applyProtection="1">
      <alignment horizontal="left" wrapText="1" indent="1"/>
      <protection locked="0"/>
    </xf>
    <xf numFmtId="3" fontId="20" fillId="0" borderId="77" xfId="3" applyNumberFormat="1" applyFont="1" applyBorder="1" applyAlignment="1" applyProtection="1">
      <protection locked="0"/>
    </xf>
    <xf numFmtId="3" fontId="20" fillId="0" borderId="76" xfId="3" applyNumberFormat="1" applyFont="1" applyBorder="1" applyAlignment="1" applyProtection="1">
      <protection locked="0"/>
    </xf>
    <xf numFmtId="0" fontId="20" fillId="0" borderId="74" xfId="0" applyFont="1" applyBorder="1" applyAlignment="1" applyProtection="1">
      <alignment horizontal="left" wrapText="1" indent="1"/>
      <protection locked="0"/>
    </xf>
    <xf numFmtId="0" fontId="20" fillId="0" borderId="75" xfId="0" applyFont="1" applyBorder="1" applyAlignment="1" applyProtection="1">
      <alignment horizontal="left" wrapText="1" indent="1"/>
      <protection locked="0"/>
    </xf>
    <xf numFmtId="0" fontId="20" fillId="0" borderId="76" xfId="0" applyFont="1" applyBorder="1" applyAlignment="1" applyProtection="1">
      <alignment horizontal="left" wrapText="1" indent="1"/>
      <protection locked="0"/>
    </xf>
    <xf numFmtId="49" fontId="20" fillId="0" borderId="80" xfId="0" applyNumberFormat="1" applyFont="1" applyBorder="1" applyAlignment="1">
      <alignment horizontal="center"/>
    </xf>
    <xf numFmtId="49" fontId="20" fillId="0" borderId="81" xfId="0" applyNumberFormat="1" applyFont="1" applyBorder="1" applyAlignment="1">
      <alignment horizontal="center"/>
    </xf>
    <xf numFmtId="49" fontId="20" fillId="0" borderId="82" xfId="0" applyNumberFormat="1" applyFont="1" applyBorder="1" applyAlignment="1">
      <alignment horizontal="center"/>
    </xf>
    <xf numFmtId="3" fontId="20" fillId="0" borderId="83" xfId="3" applyNumberFormat="1" applyFont="1" applyBorder="1" applyAlignment="1"/>
    <xf numFmtId="3" fontId="20" fillId="0" borderId="82" xfId="3" applyNumberFormat="1" applyFont="1" applyBorder="1" applyAlignment="1"/>
    <xf numFmtId="0" fontId="21" fillId="0" borderId="0" xfId="0" applyFont="1" applyAlignment="1">
      <alignment horizontal="distributed" vertical="center"/>
    </xf>
    <xf numFmtId="0" fontId="27" fillId="0" borderId="7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9" fontId="20" fillId="0" borderId="74" xfId="4" applyFont="1" applyBorder="1" applyAlignment="1" applyProtection="1">
      <alignment horizontal="left" wrapText="1" indent="1"/>
      <protection locked="0"/>
    </xf>
    <xf numFmtId="9" fontId="20" fillId="0" borderId="75" xfId="4" applyFont="1" applyBorder="1" applyAlignment="1" applyProtection="1">
      <alignment horizontal="left" wrapText="1" indent="1"/>
      <protection locked="0"/>
    </xf>
    <xf numFmtId="9" fontId="20" fillId="0" borderId="76" xfId="4" applyFont="1" applyBorder="1" applyAlignment="1" applyProtection="1">
      <alignment horizontal="left" wrapText="1" indent="1"/>
      <protection locked="0"/>
    </xf>
    <xf numFmtId="3" fontId="20" fillId="0" borderId="77" xfId="3" applyNumberFormat="1" applyFont="1" applyFill="1" applyBorder="1" applyAlignment="1" applyProtection="1">
      <protection locked="0"/>
    </xf>
    <xf numFmtId="3" fontId="20" fillId="0" borderId="76" xfId="3" applyNumberFormat="1" applyFont="1" applyFill="1" applyBorder="1" applyAlignment="1" applyProtection="1">
      <protection locked="0"/>
    </xf>
    <xf numFmtId="49" fontId="24" fillId="0" borderId="31" xfId="0" applyNumberFormat="1" applyFont="1" applyBorder="1" applyAlignment="1">
      <alignment shrinkToFit="1"/>
    </xf>
    <xf numFmtId="0" fontId="27" fillId="0" borderId="69" xfId="0" applyFont="1" applyBorder="1" applyAlignment="1">
      <alignment horizontal="center" vertical="center"/>
    </xf>
    <xf numFmtId="0" fontId="20" fillId="0" borderId="74" xfId="0" applyFont="1" applyFill="1" applyBorder="1" applyAlignment="1" applyProtection="1">
      <alignment horizontal="left" indent="1" shrinkToFit="1"/>
      <protection locked="0"/>
    </xf>
    <xf numFmtId="0" fontId="20" fillId="0" borderId="75" xfId="0" applyFont="1" applyFill="1" applyBorder="1" applyAlignment="1" applyProtection="1">
      <alignment horizontal="left" indent="1" shrinkToFit="1"/>
      <protection locked="0"/>
    </xf>
    <xf numFmtId="0" fontId="20" fillId="0" borderId="76" xfId="0" applyFont="1" applyFill="1" applyBorder="1" applyAlignment="1" applyProtection="1">
      <alignment horizontal="left" indent="1" shrinkToFit="1"/>
      <protection locked="0"/>
    </xf>
    <xf numFmtId="38" fontId="20" fillId="0" borderId="77" xfId="3" applyFont="1" applyFill="1" applyBorder="1" applyAlignment="1" applyProtection="1">
      <protection locked="0"/>
    </xf>
    <xf numFmtId="38" fontId="20" fillId="0" borderId="76" xfId="3" applyFont="1" applyFill="1" applyBorder="1" applyAlignment="1" applyProtection="1">
      <protection locked="0"/>
    </xf>
    <xf numFmtId="9" fontId="20" fillId="0" borderId="74" xfId="4" applyFont="1" applyFill="1" applyBorder="1" applyAlignment="1" applyProtection="1">
      <alignment horizontal="left" wrapText="1" indent="1"/>
      <protection locked="0"/>
    </xf>
    <xf numFmtId="9" fontId="20" fillId="0" borderId="75" xfId="4" applyFont="1" applyFill="1" applyBorder="1" applyAlignment="1" applyProtection="1">
      <alignment horizontal="left" wrapText="1" indent="1"/>
      <protection locked="0"/>
    </xf>
    <xf numFmtId="9" fontId="20" fillId="0" borderId="76" xfId="4" applyFont="1" applyFill="1" applyBorder="1" applyAlignment="1" applyProtection="1">
      <alignment horizontal="left" wrapText="1" indent="1"/>
      <protection locked="0"/>
    </xf>
    <xf numFmtId="5" fontId="25" fillId="0" borderId="65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4" fillId="0" borderId="31" xfId="0" applyFont="1" applyBorder="1" applyAlignment="1">
      <alignment horizontal="center" shrinkToFit="1"/>
    </xf>
    <xf numFmtId="0" fontId="28" fillId="0" borderId="61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5" fontId="28" fillId="0" borderId="62" xfId="0" applyNumberFormat="1" applyFont="1" applyBorder="1" applyAlignment="1">
      <alignment vertical="center"/>
    </xf>
  </cellXfs>
  <cellStyles count="9">
    <cellStyle name="パーセント 2" xfId="4"/>
    <cellStyle name="パーセント 3" xfId="8"/>
    <cellStyle name="桁区切り" xfId="1" builtinId="6"/>
    <cellStyle name="桁区切り 2" xfId="3"/>
    <cellStyle name="桁区切り 3" xfId="7"/>
    <cellStyle name="標準" xfId="0" builtinId="0"/>
    <cellStyle name="標準 12" xfId="5"/>
    <cellStyle name="標準 2" xfId="2"/>
    <cellStyle name="標準 3" xfId="6"/>
  </cellStyles>
  <dxfs count="2"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colors>
    <mruColors>
      <color rgb="FFFF3300"/>
      <color rgb="FFCCFFFF"/>
      <color rgb="FFFFFFCC"/>
      <color rgb="FFFF99FF"/>
      <color rgb="FF0000FF"/>
      <color rgb="FF00FF00"/>
      <color rgb="FFFF9933"/>
      <color rgb="FFFF99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emf"/><Relationship Id="rId1" Type="http://schemas.openxmlformats.org/officeDocument/2006/relationships/image" Target="../media/image28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4" Type="http://schemas.openxmlformats.org/officeDocument/2006/relationships/image" Target="../media/image1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emf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emf"/><Relationship Id="rId2" Type="http://schemas.openxmlformats.org/officeDocument/2006/relationships/image" Target="../media/image20.png"/><Relationship Id="rId1" Type="http://schemas.openxmlformats.org/officeDocument/2006/relationships/image" Target="../media/image19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emf"/><Relationship Id="rId2" Type="http://schemas.openxmlformats.org/officeDocument/2006/relationships/image" Target="../media/image24.emf"/><Relationship Id="rId1" Type="http://schemas.openxmlformats.org/officeDocument/2006/relationships/image" Target="../media/image2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Relationship Id="rId4" Type="http://schemas.openxmlformats.org/officeDocument/2006/relationships/image" Target="../media/image16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emf"/><Relationship Id="rId1" Type="http://schemas.openxmlformats.org/officeDocument/2006/relationships/image" Target="../media/image2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772585</xdr:colOff>
      <xdr:row>6</xdr:row>
      <xdr:rowOff>52916</xdr:rowOff>
    </xdr:from>
    <xdr:to>
      <xdr:col>34</xdr:col>
      <xdr:colOff>1</xdr:colOff>
      <xdr:row>7</xdr:row>
      <xdr:rowOff>31750</xdr:rowOff>
    </xdr:to>
    <xdr:sp macro="" textlink="">
      <xdr:nvSpPr>
        <xdr:cNvPr id="2" name="フローチャート: 処理 1"/>
        <xdr:cNvSpPr/>
      </xdr:nvSpPr>
      <xdr:spPr>
        <a:xfrm>
          <a:off x="6227235" y="1716616"/>
          <a:ext cx="2116" cy="296334"/>
        </a:xfrm>
        <a:prstGeom prst="flowChartProcess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㊞</a:t>
          </a:r>
        </a:p>
      </xdr:txBody>
    </xdr:sp>
    <xdr:clientData/>
  </xdr:twoCellAnchor>
  <xdr:twoCellAnchor>
    <xdr:from>
      <xdr:col>36</xdr:col>
      <xdr:colOff>48079</xdr:colOff>
      <xdr:row>6</xdr:row>
      <xdr:rowOff>30843</xdr:rowOff>
    </xdr:from>
    <xdr:to>
      <xdr:col>38</xdr:col>
      <xdr:colOff>92830</xdr:colOff>
      <xdr:row>7</xdr:row>
      <xdr:rowOff>9677</xdr:rowOff>
    </xdr:to>
    <xdr:sp macro="" textlink="">
      <xdr:nvSpPr>
        <xdr:cNvPr id="3" name="フローチャート: 処理 2"/>
        <xdr:cNvSpPr/>
      </xdr:nvSpPr>
      <xdr:spPr>
        <a:xfrm>
          <a:off x="6645729" y="1694543"/>
          <a:ext cx="413051" cy="296334"/>
        </a:xfrm>
        <a:prstGeom prst="flowChartProcess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34</xdr:col>
          <xdr:colOff>42636</xdr:colOff>
          <xdr:row>2</xdr:row>
          <xdr:rowOff>63500</xdr:rowOff>
        </xdr:from>
        <xdr:ext cx="717564" cy="818467"/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ﾃﾞｰﾀ!$AF$33:$AI$34" spid="_x0000_s8741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271986" y="584200"/>
              <a:ext cx="717564" cy="81846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9071</xdr:colOff>
          <xdr:row>21</xdr:row>
          <xdr:rowOff>69849</xdr:rowOff>
        </xdr:from>
        <xdr:ext cx="6350000" cy="4354286"/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ﾃﾞｰﾀ!$A$1:$AI$21" spid="_x0000_s8741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471" y="6222999"/>
              <a:ext cx="6350000" cy="4354286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oneCellAnchor>
    </mc:Choice>
    <mc:Fallback/>
  </mc:AlternateContent>
  <xdr:oneCellAnchor>
    <xdr:from>
      <xdr:col>1</xdr:col>
      <xdr:colOff>36285</xdr:colOff>
      <xdr:row>2</xdr:row>
      <xdr:rowOff>27215</xdr:rowOff>
    </xdr:from>
    <xdr:ext cx="2491869" cy="899006"/>
    <xdr:pic>
      <xdr:nvPicPr>
        <xdr:cNvPr id="6" name="Picture 38" descr="トクシンロゴ案1_ver8 [更新済み]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3" t="30653" r="8185" b="32161"/>
        <a:stretch>
          <a:fillRect/>
        </a:stretch>
      </xdr:blipFill>
      <xdr:spPr bwMode="auto">
        <a:xfrm>
          <a:off x="188685" y="547915"/>
          <a:ext cx="2491869" cy="899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29</xdr:col>
      <xdr:colOff>29882</xdr:colOff>
      <xdr:row>16</xdr:row>
      <xdr:rowOff>156883</xdr:rowOff>
    </xdr:from>
    <xdr:to>
      <xdr:col>38</xdr:col>
      <xdr:colOff>22412</xdr:colOff>
      <xdr:row>16</xdr:row>
      <xdr:rowOff>171824</xdr:rowOff>
    </xdr:to>
    <xdr:cxnSp macro="">
      <xdr:nvCxnSpPr>
        <xdr:cNvPr id="7" name="直線コネクタ 6"/>
        <xdr:cNvCxnSpPr/>
      </xdr:nvCxnSpPr>
      <xdr:spPr>
        <a:xfrm flipV="1">
          <a:off x="5338482" y="4722533"/>
          <a:ext cx="1649880" cy="14941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7471</xdr:colOff>
      <xdr:row>10</xdr:row>
      <xdr:rowOff>22411</xdr:rowOff>
    </xdr:from>
    <xdr:to>
      <xdr:col>20</xdr:col>
      <xdr:colOff>134471</xdr:colOff>
      <xdr:row>10</xdr:row>
      <xdr:rowOff>29884</xdr:rowOff>
    </xdr:to>
    <xdr:cxnSp macro="">
      <xdr:nvCxnSpPr>
        <xdr:cNvPr id="8" name="直線コネクタ 7"/>
        <xdr:cNvCxnSpPr/>
      </xdr:nvCxnSpPr>
      <xdr:spPr>
        <a:xfrm flipV="1">
          <a:off x="2553821" y="2765611"/>
          <a:ext cx="1231900" cy="7473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37352</xdr:colOff>
      <xdr:row>18</xdr:row>
      <xdr:rowOff>179294</xdr:rowOff>
    </xdr:from>
    <xdr:to>
      <xdr:col>32</xdr:col>
      <xdr:colOff>156882</xdr:colOff>
      <xdr:row>18</xdr:row>
      <xdr:rowOff>186766</xdr:rowOff>
    </xdr:to>
    <xdr:cxnSp macro="">
      <xdr:nvCxnSpPr>
        <xdr:cNvPr id="9" name="直線コネクタ 8"/>
        <xdr:cNvCxnSpPr/>
      </xdr:nvCxnSpPr>
      <xdr:spPr>
        <a:xfrm flipV="1">
          <a:off x="5345952" y="5379944"/>
          <a:ext cx="671980" cy="7472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82176</xdr:colOff>
      <xdr:row>19</xdr:row>
      <xdr:rowOff>179294</xdr:rowOff>
    </xdr:from>
    <xdr:to>
      <xdr:col>32</xdr:col>
      <xdr:colOff>179294</xdr:colOff>
      <xdr:row>19</xdr:row>
      <xdr:rowOff>179295</xdr:rowOff>
    </xdr:to>
    <xdr:cxnSp macro="">
      <xdr:nvCxnSpPr>
        <xdr:cNvPr id="10" name="直線コネクタ 9"/>
        <xdr:cNvCxnSpPr/>
      </xdr:nvCxnSpPr>
      <xdr:spPr>
        <a:xfrm flipV="1">
          <a:off x="5390776" y="5697444"/>
          <a:ext cx="649568" cy="1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37353</xdr:colOff>
      <xdr:row>20</xdr:row>
      <xdr:rowOff>171823</xdr:rowOff>
    </xdr:from>
    <xdr:to>
      <xdr:col>32</xdr:col>
      <xdr:colOff>156883</xdr:colOff>
      <xdr:row>20</xdr:row>
      <xdr:rowOff>179295</xdr:rowOff>
    </xdr:to>
    <xdr:cxnSp macro="">
      <xdr:nvCxnSpPr>
        <xdr:cNvPr id="11" name="直線コネクタ 10"/>
        <xdr:cNvCxnSpPr/>
      </xdr:nvCxnSpPr>
      <xdr:spPr>
        <a:xfrm flipV="1">
          <a:off x="5345953" y="6007473"/>
          <a:ext cx="671980" cy="7472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141261</xdr:colOff>
      <xdr:row>16</xdr:row>
      <xdr:rowOff>131753</xdr:rowOff>
    </xdr:from>
    <xdr:to>
      <xdr:col>31</xdr:col>
      <xdr:colOff>1359</xdr:colOff>
      <xdr:row>17</xdr:row>
      <xdr:rowOff>49577</xdr:rowOff>
    </xdr:to>
    <xdr:sp macro="" textlink="">
      <xdr:nvSpPr>
        <xdr:cNvPr id="12" name="正方形/長方形 11"/>
        <xdr:cNvSpPr/>
      </xdr:nvSpPr>
      <xdr:spPr>
        <a:xfrm>
          <a:off x="4897411" y="4697403"/>
          <a:ext cx="780848" cy="235324"/>
        </a:xfrm>
        <a:prstGeom prst="rect">
          <a:avLst/>
        </a:prstGeom>
        <a:noFill/>
        <a:ln w="762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72000" tIns="36000" rIns="72000" bIns="3600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1,000,000</a:t>
          </a:r>
          <a:endParaRPr kumimoji="1" lang="ja-JP" alt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26</xdr:col>
      <xdr:colOff>114775</xdr:colOff>
      <xdr:row>18</xdr:row>
      <xdr:rowOff>135830</xdr:rowOff>
    </xdr:from>
    <xdr:to>
      <xdr:col>30</xdr:col>
      <xdr:colOff>159600</xdr:colOff>
      <xdr:row>19</xdr:row>
      <xdr:rowOff>53653</xdr:rowOff>
    </xdr:to>
    <xdr:sp macro="" textlink="">
      <xdr:nvSpPr>
        <xdr:cNvPr id="13" name="正方形/長方形 12"/>
        <xdr:cNvSpPr/>
      </xdr:nvSpPr>
      <xdr:spPr>
        <a:xfrm>
          <a:off x="4870925" y="5336480"/>
          <a:ext cx="781425" cy="235323"/>
        </a:xfrm>
        <a:prstGeom prst="rect">
          <a:avLst/>
        </a:prstGeom>
        <a:noFill/>
        <a:ln w="762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72000" tIns="36000" rIns="72000" bIns="3600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3,500,000</a:t>
          </a:r>
          <a:endParaRPr kumimoji="1" lang="ja-JP" alt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19</xdr:row>
      <xdr:rowOff>127000</xdr:rowOff>
    </xdr:from>
    <xdr:to>
      <xdr:col>41</xdr:col>
      <xdr:colOff>115455</xdr:colOff>
      <xdr:row>49</xdr:row>
      <xdr:rowOff>11545</xdr:rowOff>
    </xdr:to>
    <xdr:sp macro="" textlink="">
      <xdr:nvSpPr>
        <xdr:cNvPr id="14" name="爆発 1 13"/>
        <xdr:cNvSpPr/>
      </xdr:nvSpPr>
      <xdr:spPr>
        <a:xfrm>
          <a:off x="0" y="5645150"/>
          <a:ext cx="7602105" cy="6298045"/>
        </a:xfrm>
        <a:prstGeom prst="irregularSeal1">
          <a:avLst/>
        </a:prstGeom>
        <a:solidFill>
          <a:srgbClr val="FFFF00"/>
        </a:solidFill>
        <a:ln w="444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72000" tIns="36000" rIns="72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2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請求書</a:t>
          </a:r>
          <a:r>
            <a:rPr kumimoji="1" lang="ja-JP" altLang="en-US" sz="3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の訂正は</a:t>
          </a:r>
          <a:endParaRPr kumimoji="1" lang="en-US" altLang="ja-JP" sz="3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3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できません！！</a:t>
          </a:r>
          <a:endParaRPr kumimoji="1" lang="en-US" altLang="ja-JP" sz="3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3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再発行依頼して下さい</a:t>
          </a:r>
        </a:p>
      </xdr:txBody>
    </xdr:sp>
    <xdr:clientData/>
  </xdr:twoCellAnchor>
  <xdr:twoCellAnchor>
    <xdr:from>
      <xdr:col>10</xdr:col>
      <xdr:colOff>11546</xdr:colOff>
      <xdr:row>1</xdr:row>
      <xdr:rowOff>103910</xdr:rowOff>
    </xdr:from>
    <xdr:to>
      <xdr:col>19</xdr:col>
      <xdr:colOff>103909</xdr:colOff>
      <xdr:row>3</xdr:row>
      <xdr:rowOff>346365</xdr:rowOff>
    </xdr:to>
    <xdr:sp macro="" textlink="">
      <xdr:nvSpPr>
        <xdr:cNvPr id="15" name="正方形/長方形 14"/>
        <xdr:cNvSpPr/>
      </xdr:nvSpPr>
      <xdr:spPr>
        <a:xfrm>
          <a:off x="1821296" y="459510"/>
          <a:ext cx="1749713" cy="534555"/>
        </a:xfrm>
        <a:prstGeom prst="rect">
          <a:avLst/>
        </a:prstGeom>
        <a:noFill/>
        <a:ln w="762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72000" tIns="36000" rIns="72000" bIns="3600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1-0999A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3,500,000</a:t>
          </a:r>
        </a:p>
        <a:p>
          <a:pPr algn="l"/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1-0999A-1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1,000,000</a:t>
          </a:r>
          <a:endParaRPr kumimoji="1" lang="ja-JP" alt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34638</xdr:colOff>
      <xdr:row>8</xdr:row>
      <xdr:rowOff>46182</xdr:rowOff>
    </xdr:from>
    <xdr:to>
      <xdr:col>18</xdr:col>
      <xdr:colOff>80819</xdr:colOff>
      <xdr:row>9</xdr:row>
      <xdr:rowOff>264188</xdr:rowOff>
    </xdr:to>
    <xdr:sp macro="" textlink="">
      <xdr:nvSpPr>
        <xdr:cNvPr id="16" name="正方形/長方形 15"/>
        <xdr:cNvSpPr/>
      </xdr:nvSpPr>
      <xdr:spPr>
        <a:xfrm>
          <a:off x="1844388" y="2344882"/>
          <a:ext cx="1519381" cy="345006"/>
        </a:xfrm>
        <a:prstGeom prst="rect">
          <a:avLst/>
        </a:prstGeom>
        <a:noFill/>
        <a:ln w="762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72000" tIns="36000" rIns="72000" bIns="3600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en-US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3,850,000</a:t>
          </a:r>
          <a:endParaRPr kumimoji="1" lang="ja-JP" altLang="en-US" sz="24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127000</xdr:colOff>
      <xdr:row>4</xdr:row>
      <xdr:rowOff>115454</xdr:rowOff>
    </xdr:from>
    <xdr:to>
      <xdr:col>29</xdr:col>
      <xdr:colOff>115455</xdr:colOff>
      <xdr:row>6</xdr:row>
      <xdr:rowOff>11544</xdr:rowOff>
    </xdr:to>
    <xdr:sp macro="" textlink="">
      <xdr:nvSpPr>
        <xdr:cNvPr id="17" name="四角形吹き出し 16"/>
        <xdr:cNvSpPr/>
      </xdr:nvSpPr>
      <xdr:spPr>
        <a:xfrm>
          <a:off x="2489200" y="1144154"/>
          <a:ext cx="2934855" cy="531090"/>
        </a:xfrm>
        <a:prstGeom prst="wedgeRectCallout">
          <a:avLst>
            <a:gd name="adj1" fmla="val -36298"/>
            <a:gd name="adj2" fmla="val -94564"/>
          </a:avLst>
        </a:prstGeom>
        <a:solidFill>
          <a:srgbClr val="00FF00"/>
        </a:solidFill>
        <a:ln w="38100">
          <a:solidFill>
            <a:srgbClr val="00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72000" tIns="36000" rIns="72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明細の書き込みは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です</a:t>
          </a:r>
        </a:p>
      </xdr:txBody>
    </xdr:sp>
    <xdr:clientData/>
  </xdr:twoCellAnchor>
  <xdr:twoCellAnchor>
    <xdr:from>
      <xdr:col>5</xdr:col>
      <xdr:colOff>92364</xdr:colOff>
      <xdr:row>9</xdr:row>
      <xdr:rowOff>127000</xdr:rowOff>
    </xdr:from>
    <xdr:to>
      <xdr:col>32</xdr:col>
      <xdr:colOff>103909</xdr:colOff>
      <xdr:row>21</xdr:row>
      <xdr:rowOff>150091</xdr:rowOff>
    </xdr:to>
    <xdr:sp macro="" textlink="">
      <xdr:nvSpPr>
        <xdr:cNvPr id="18" name="乗算記号 17"/>
        <xdr:cNvSpPr/>
      </xdr:nvSpPr>
      <xdr:spPr>
        <a:xfrm>
          <a:off x="981364" y="2552700"/>
          <a:ext cx="4983595" cy="3750541"/>
        </a:xfrm>
        <a:prstGeom prst="mathMultiply">
          <a:avLst/>
        </a:prstGeom>
        <a:solidFill>
          <a:srgbClr val="FF0000"/>
        </a:solidFill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72000" tIns="36000" rIns="72000" bIns="3600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9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103910</xdr:colOff>
      <xdr:row>7</xdr:row>
      <xdr:rowOff>92361</xdr:rowOff>
    </xdr:from>
    <xdr:to>
      <xdr:col>38</xdr:col>
      <xdr:colOff>115455</xdr:colOff>
      <xdr:row>10</xdr:row>
      <xdr:rowOff>150089</xdr:rowOff>
    </xdr:to>
    <xdr:sp macro="" textlink="">
      <xdr:nvSpPr>
        <xdr:cNvPr id="19" name="フローチャート: 処理 18"/>
        <xdr:cNvSpPr/>
      </xdr:nvSpPr>
      <xdr:spPr>
        <a:xfrm>
          <a:off x="3202710" y="2073561"/>
          <a:ext cx="3878695" cy="819728"/>
        </a:xfrm>
        <a:prstGeom prst="flowChartProcess">
          <a:avLst/>
        </a:prstGeom>
        <a:solidFill>
          <a:srgbClr val="FFFFCC"/>
        </a:solidFill>
        <a:ln w="76200">
          <a:solidFill>
            <a:srgbClr val="FFFF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72000" tIns="36000" rIns="72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請求書金額　と　最終支払までの合計支払金額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が一致しない時は、</a:t>
          </a:r>
          <a:endParaRPr kumimoji="1" lang="en-US" altLang="ja-JP" sz="1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請求書の再発行を依頼して下さい</a:t>
          </a:r>
        </a:p>
      </xdr:txBody>
    </xdr:sp>
    <xdr:clientData/>
  </xdr:twoCellAnchor>
  <xdr:twoCellAnchor>
    <xdr:from>
      <xdr:col>22</xdr:col>
      <xdr:colOff>80817</xdr:colOff>
      <xdr:row>0</xdr:row>
      <xdr:rowOff>115454</xdr:rowOff>
    </xdr:from>
    <xdr:to>
      <xdr:col>35</xdr:col>
      <xdr:colOff>127001</xdr:colOff>
      <xdr:row>2</xdr:row>
      <xdr:rowOff>23091</xdr:rowOff>
    </xdr:to>
    <xdr:sp macro="" textlink="">
      <xdr:nvSpPr>
        <xdr:cNvPr id="20" name="四角形吹き出し 19"/>
        <xdr:cNvSpPr/>
      </xdr:nvSpPr>
      <xdr:spPr>
        <a:xfrm>
          <a:off x="4100367" y="115454"/>
          <a:ext cx="2440134" cy="428337"/>
        </a:xfrm>
        <a:prstGeom prst="wedgeRectCallout">
          <a:avLst>
            <a:gd name="adj1" fmla="val -6068"/>
            <a:gd name="adj2" fmla="val 77201"/>
          </a:avLst>
        </a:prstGeom>
        <a:solidFill>
          <a:srgbClr val="00FF00"/>
        </a:solidFill>
        <a:ln w="38100">
          <a:solidFill>
            <a:srgbClr val="00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72000" tIns="36000" rIns="72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登録番号は記載されてますか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18144</xdr:colOff>
      <xdr:row>63</xdr:row>
      <xdr:rowOff>27215</xdr:rowOff>
    </xdr:from>
    <xdr:to>
      <xdr:col>34</xdr:col>
      <xdr:colOff>172358</xdr:colOff>
      <xdr:row>75</xdr:row>
      <xdr:rowOff>126999</xdr:rowOff>
    </xdr:to>
    <xdr:sp macro="" textlink="">
      <xdr:nvSpPr>
        <xdr:cNvPr id="2" name="フローチャート: 代替処理 1"/>
        <xdr:cNvSpPr/>
      </xdr:nvSpPr>
      <xdr:spPr>
        <a:xfrm>
          <a:off x="18144" y="12055929"/>
          <a:ext cx="6322785" cy="2059213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72000" tIns="0" rIns="72000" bIns="0" rtlCol="0" anchor="ctr"/>
        <a:lstStyle/>
        <a:p>
          <a:r>
            <a:rPr kumimoji="1" lang="ja-JP" altLang="en-US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・トクシン控１、トクシン控２、請求書様式</a:t>
          </a:r>
          <a:r>
            <a:rPr kumimoji="1" lang="en-US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B-2</a:t>
          </a:r>
          <a:r>
            <a:rPr kumimoji="1" lang="ja-JP" altLang="en-US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を提出して下さい。</a:t>
          </a:r>
          <a:endParaRPr kumimoji="1" lang="en-US" altLang="ja-JP" sz="16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6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休憩時間　</a:t>
          </a:r>
          <a:r>
            <a:rPr kumimoji="1" lang="en-US" altLang="ja-JP" sz="16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17</a:t>
          </a:r>
          <a:r>
            <a:rPr kumimoji="1" lang="ja-JP" altLang="en-US" sz="16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6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kumimoji="1" lang="ja-JP" altLang="en-US" sz="16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6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17</a:t>
          </a:r>
          <a:r>
            <a:rPr kumimoji="1" lang="ja-JP" altLang="en-US" sz="16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6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en-US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必ず休憩して下さい。</a:t>
          </a:r>
          <a:endParaRPr kumimoji="1" lang="en-US" altLang="ja-JP" sz="16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必着日を必ずお守りください。必着日に届かない時は、次回支払とさ</a:t>
          </a:r>
          <a:endParaRPr kumimoji="1" lang="en-US" altLang="ja-JP" sz="16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6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せて戴きます。</a:t>
          </a:r>
          <a:endParaRPr kumimoji="1" lang="en-US" altLang="ja-JP" sz="16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・必ず　</a:t>
          </a:r>
          <a:r>
            <a:rPr kumimoji="1" lang="ja-JP" altLang="ja-JP" sz="1600" b="1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作業・安全指示書</a:t>
          </a:r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を添付してください。</a:t>
          </a:r>
          <a:endParaRPr lang="ja-JP" altLang="ja-JP" sz="1600">
            <a:effectLst/>
          </a:endParaRPr>
        </a:p>
        <a:p>
          <a:r>
            <a:rPr kumimoji="1" lang="ja-JP" altLang="en-US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・立替経費がある時は、領収証を添付して下さい。</a:t>
          </a:r>
          <a:endParaRPr kumimoji="1" lang="en-US" altLang="ja-JP" sz="16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・立替経費は、請求書様式</a:t>
          </a:r>
          <a:r>
            <a:rPr kumimoji="1" lang="en-US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B-2</a:t>
          </a:r>
          <a:r>
            <a:rPr kumimoji="1" lang="ja-JP" altLang="en-US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に消費税込みで記載して下さい。</a:t>
          </a:r>
          <a:endParaRPr kumimoji="1" lang="en-US" altLang="ja-JP" sz="16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285751</xdr:colOff>
      <xdr:row>4</xdr:row>
      <xdr:rowOff>137583</xdr:rowOff>
    </xdr:from>
    <xdr:to>
      <xdr:col>6</xdr:col>
      <xdr:colOff>901701</xdr:colOff>
      <xdr:row>7</xdr:row>
      <xdr:rowOff>0</xdr:rowOff>
    </xdr:to>
    <xdr:pic>
      <xdr:nvPicPr>
        <xdr:cNvPr id="3" name="Picture 23" descr="トクシンロゴ案1_ver8 [更新済み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3" t="30653" r="8185" b="32161"/>
        <a:stretch>
          <a:fillRect/>
        </a:stretch>
      </xdr:blipFill>
      <xdr:spPr bwMode="auto">
        <a:xfrm>
          <a:off x="4318001" y="1143000"/>
          <a:ext cx="2055283" cy="709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999066</xdr:colOff>
      <xdr:row>6</xdr:row>
      <xdr:rowOff>230715</xdr:rowOff>
    </xdr:from>
    <xdr:ext cx="2218267" cy="993092"/>
    <xdr:sp macro="" textlink="">
      <xdr:nvSpPr>
        <xdr:cNvPr id="4" name="WordArt 4"/>
        <xdr:cNvSpPr>
          <a:spLocks noChangeArrowheads="1" noChangeShapeType="1"/>
        </xdr:cNvSpPr>
      </xdr:nvSpPr>
      <xdr:spPr bwMode="auto">
        <a:xfrm>
          <a:off x="5031316" y="1765298"/>
          <a:ext cx="2218267" cy="993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18288" rIns="27432" bIns="0" anchor="t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代表取締役　　徳増勝義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登録番号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T8060001009399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〒321-435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栃木県真岡市下大沼1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-2-1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ＴＥＬ 0285-83-3800㈹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ＦＡＸ 0285-83-7800　　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9</xdr:row>
          <xdr:rowOff>306917</xdr:rowOff>
        </xdr:from>
        <xdr:to>
          <xdr:col>6</xdr:col>
          <xdr:colOff>1490133</xdr:colOff>
          <xdr:row>11</xdr:row>
          <xdr:rowOff>262466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ﾃﾞｰﾀ!$B$24:$I$27" spid="_x0000_s585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484283" y="2794000"/>
              <a:ext cx="1477433" cy="675216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43</xdr:row>
      <xdr:rowOff>133348</xdr:rowOff>
    </xdr:from>
    <xdr:to>
      <xdr:col>9</xdr:col>
      <xdr:colOff>28574</xdr:colOff>
      <xdr:row>98</xdr:row>
      <xdr:rowOff>23417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7505698"/>
          <a:ext cx="6143625" cy="9319819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22</xdr:row>
      <xdr:rowOff>19050</xdr:rowOff>
    </xdr:from>
    <xdr:to>
      <xdr:col>6</xdr:col>
      <xdr:colOff>534838</xdr:colOff>
      <xdr:row>43</xdr:row>
      <xdr:rowOff>28575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0625" y="3790950"/>
          <a:ext cx="3459013" cy="3609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359641</xdr:colOff>
      <xdr:row>21</xdr:row>
      <xdr:rowOff>85724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5846041" cy="3686174"/>
        </a:xfrm>
        <a:prstGeom prst="rect">
          <a:avLst/>
        </a:prstGeom>
      </xdr:spPr>
    </xdr:pic>
    <xdr:clientData/>
  </xdr:twoCellAnchor>
  <xdr:twoCellAnchor>
    <xdr:from>
      <xdr:col>7</xdr:col>
      <xdr:colOff>361950</xdr:colOff>
      <xdr:row>0</xdr:row>
      <xdr:rowOff>28575</xdr:rowOff>
    </xdr:from>
    <xdr:to>
      <xdr:col>8</xdr:col>
      <xdr:colOff>371475</xdr:colOff>
      <xdr:row>2</xdr:row>
      <xdr:rowOff>28575</xdr:rowOff>
    </xdr:to>
    <xdr:sp macro="" textlink="">
      <xdr:nvSpPr>
        <xdr:cNvPr id="5" name="角丸四角形 4"/>
        <xdr:cNvSpPr/>
      </xdr:nvSpPr>
      <xdr:spPr>
        <a:xfrm>
          <a:off x="5162550" y="28575"/>
          <a:ext cx="695325" cy="342900"/>
        </a:xfrm>
        <a:prstGeom prst="roundRect">
          <a:avLst/>
        </a:prstGeom>
        <a:noFill/>
        <a:ln w="762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78108</xdr:colOff>
      <xdr:row>2</xdr:row>
      <xdr:rowOff>101631</xdr:rowOff>
    </xdr:from>
    <xdr:to>
      <xdr:col>7</xdr:col>
      <xdr:colOff>373383</xdr:colOff>
      <xdr:row>6</xdr:row>
      <xdr:rowOff>20813</xdr:rowOff>
    </xdr:to>
    <xdr:sp macro="" textlink="">
      <xdr:nvSpPr>
        <xdr:cNvPr id="6" name="右矢印 5"/>
        <xdr:cNvSpPr/>
      </xdr:nvSpPr>
      <xdr:spPr>
        <a:xfrm rot="18143853">
          <a:off x="4723855" y="599384"/>
          <a:ext cx="604982" cy="295275"/>
        </a:xfrm>
        <a:prstGeom prst="rightArrow">
          <a:avLst>
            <a:gd name="adj1" fmla="val 50000"/>
            <a:gd name="adj2" fmla="val 92530"/>
          </a:avLst>
        </a:prstGeom>
        <a:solidFill>
          <a:srgbClr val="FFFF00"/>
        </a:solidFill>
        <a:ln>
          <a:solidFill>
            <a:srgbClr val="FFFF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161925</xdr:colOff>
      <xdr:row>37</xdr:row>
      <xdr:rowOff>57150</xdr:rowOff>
    </xdr:from>
    <xdr:to>
      <xdr:col>5</xdr:col>
      <xdr:colOff>152400</xdr:colOff>
      <xdr:row>39</xdr:row>
      <xdr:rowOff>57150</xdr:rowOff>
    </xdr:to>
    <xdr:sp macro="" textlink="">
      <xdr:nvSpPr>
        <xdr:cNvPr id="7" name="角丸四角形 6"/>
        <xdr:cNvSpPr/>
      </xdr:nvSpPr>
      <xdr:spPr>
        <a:xfrm>
          <a:off x="2219325" y="6400800"/>
          <a:ext cx="1362075" cy="342900"/>
        </a:xfrm>
        <a:prstGeom prst="roundRect">
          <a:avLst/>
        </a:prstGeom>
        <a:noFill/>
        <a:ln w="762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178520</xdr:colOff>
      <xdr:row>37</xdr:row>
      <xdr:rowOff>164376</xdr:rowOff>
    </xdr:from>
    <xdr:to>
      <xdr:col>3</xdr:col>
      <xdr:colOff>97702</xdr:colOff>
      <xdr:row>39</xdr:row>
      <xdr:rowOff>116751</xdr:rowOff>
    </xdr:to>
    <xdr:sp macro="" textlink="">
      <xdr:nvSpPr>
        <xdr:cNvPr id="8" name="右矢印 7"/>
        <xdr:cNvSpPr/>
      </xdr:nvSpPr>
      <xdr:spPr>
        <a:xfrm rot="20194373">
          <a:off x="1550120" y="6508026"/>
          <a:ext cx="604982" cy="295275"/>
        </a:xfrm>
        <a:prstGeom prst="rightArrow">
          <a:avLst>
            <a:gd name="adj1" fmla="val 50000"/>
            <a:gd name="adj2" fmla="val 92530"/>
          </a:avLst>
        </a:prstGeom>
        <a:solidFill>
          <a:srgbClr val="FF0000"/>
        </a:solidFill>
        <a:ln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238125</xdr:colOff>
      <xdr:row>49</xdr:row>
      <xdr:rowOff>85725</xdr:rowOff>
    </xdr:from>
    <xdr:to>
      <xdr:col>8</xdr:col>
      <xdr:colOff>504825</xdr:colOff>
      <xdr:row>92</xdr:row>
      <xdr:rowOff>9525</xdr:rowOff>
    </xdr:to>
    <xdr:sp macro="" textlink="">
      <xdr:nvSpPr>
        <xdr:cNvPr id="9" name="角丸四角形 8"/>
        <xdr:cNvSpPr/>
      </xdr:nvSpPr>
      <xdr:spPr>
        <a:xfrm>
          <a:off x="238125" y="8486775"/>
          <a:ext cx="5753100" cy="7296150"/>
        </a:xfrm>
        <a:prstGeom prst="roundRect">
          <a:avLst>
            <a:gd name="adj" fmla="val 2760"/>
          </a:avLst>
        </a:prstGeom>
        <a:noFill/>
        <a:ln w="762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381000</xdr:colOff>
      <xdr:row>92</xdr:row>
      <xdr:rowOff>142875</xdr:rowOff>
    </xdr:from>
    <xdr:to>
      <xdr:col>0</xdr:col>
      <xdr:colOff>676275</xdr:colOff>
      <xdr:row>94</xdr:row>
      <xdr:rowOff>28575</xdr:rowOff>
    </xdr:to>
    <xdr:sp macro="" textlink="">
      <xdr:nvSpPr>
        <xdr:cNvPr id="10" name="角丸四角形 9"/>
        <xdr:cNvSpPr/>
      </xdr:nvSpPr>
      <xdr:spPr>
        <a:xfrm>
          <a:off x="381000" y="15916275"/>
          <a:ext cx="295275" cy="228600"/>
        </a:xfrm>
        <a:prstGeom prst="roundRect">
          <a:avLst/>
        </a:prstGeom>
        <a:noFill/>
        <a:ln w="762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330924</xdr:colOff>
      <xdr:row>92</xdr:row>
      <xdr:rowOff>164375</xdr:rowOff>
    </xdr:from>
    <xdr:to>
      <xdr:col>3</xdr:col>
      <xdr:colOff>250106</xdr:colOff>
      <xdr:row>94</xdr:row>
      <xdr:rowOff>116750</xdr:rowOff>
    </xdr:to>
    <xdr:sp macro="" textlink="">
      <xdr:nvSpPr>
        <xdr:cNvPr id="11" name="右矢印 10"/>
        <xdr:cNvSpPr/>
      </xdr:nvSpPr>
      <xdr:spPr>
        <a:xfrm rot="11304922">
          <a:off x="1702524" y="15937775"/>
          <a:ext cx="604982" cy="295275"/>
        </a:xfrm>
        <a:prstGeom prst="rightArrow">
          <a:avLst>
            <a:gd name="adj1" fmla="val 50000"/>
            <a:gd name="adj2" fmla="val 92530"/>
          </a:avLst>
        </a:prstGeom>
        <a:solidFill>
          <a:srgbClr val="FF0000"/>
        </a:solidFill>
        <a:ln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628649</xdr:colOff>
      <xdr:row>0</xdr:row>
      <xdr:rowOff>1</xdr:rowOff>
    </xdr:from>
    <xdr:to>
      <xdr:col>17</xdr:col>
      <xdr:colOff>666750</xdr:colOff>
      <xdr:row>12</xdr:row>
      <xdr:rowOff>28575</xdr:rowOff>
    </xdr:to>
    <xdr:sp macro="" textlink="">
      <xdr:nvSpPr>
        <xdr:cNvPr id="12" name="正方形/長方形 11"/>
        <xdr:cNvSpPr/>
      </xdr:nvSpPr>
      <xdr:spPr>
        <a:xfrm>
          <a:off x="6153149" y="1"/>
          <a:ext cx="6253164" cy="2028824"/>
        </a:xfrm>
        <a:prstGeom prst="rect">
          <a:avLst/>
        </a:prstGeom>
        <a:noFill/>
        <a:ln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>
              <a:solidFill>
                <a:srgbClr val="FF0000"/>
              </a:solidFill>
            </a:rPr>
            <a:t>⓵　</a:t>
          </a:r>
          <a:r>
            <a:rPr kumimoji="1" lang="en-US" altLang="ja-JP" sz="2800" b="1">
              <a:solidFill>
                <a:srgbClr val="FF0000"/>
              </a:solidFill>
            </a:rPr>
            <a:t>『</a:t>
          </a:r>
          <a:r>
            <a:rPr kumimoji="1" lang="ja-JP" altLang="en-US" sz="2800" b="1">
              <a:solidFill>
                <a:srgbClr val="FF0000"/>
              </a:solidFill>
            </a:rPr>
            <a:t>協力業者へ</a:t>
          </a:r>
          <a:r>
            <a:rPr kumimoji="1" lang="en-US" altLang="ja-JP" sz="2800" b="1">
              <a:solidFill>
                <a:srgbClr val="FF0000"/>
              </a:solidFill>
            </a:rPr>
            <a:t>』</a:t>
          </a:r>
          <a:r>
            <a:rPr kumimoji="1" lang="ja-JP" altLang="en-US" sz="2800" b="1">
              <a:solidFill>
                <a:srgbClr val="FF0000"/>
              </a:solidFill>
            </a:rPr>
            <a:t>　をクリックして</a:t>
          </a:r>
          <a:endParaRPr kumimoji="1" lang="en-US" altLang="ja-JP" sz="2800" b="1">
            <a:solidFill>
              <a:srgbClr val="FF0000"/>
            </a:solidFill>
          </a:endParaRPr>
        </a:p>
        <a:p>
          <a:pPr algn="l"/>
          <a:r>
            <a:rPr kumimoji="1" lang="ja-JP" altLang="en-US" sz="2800" b="1" baseline="0">
              <a:solidFill>
                <a:srgbClr val="FF0000"/>
              </a:solidFill>
            </a:rPr>
            <a:t>        </a:t>
          </a:r>
          <a:r>
            <a:rPr kumimoji="1" lang="ja-JP" altLang="en-US" sz="2800" b="1">
              <a:solidFill>
                <a:srgbClr val="FF0000"/>
              </a:solidFill>
            </a:rPr>
            <a:t>下さい。</a:t>
          </a:r>
        </a:p>
      </xdr:txBody>
    </xdr:sp>
    <xdr:clientData/>
  </xdr:twoCellAnchor>
  <xdr:twoCellAnchor>
    <xdr:from>
      <xdr:col>0</xdr:col>
      <xdr:colOff>638175</xdr:colOff>
      <xdr:row>21</xdr:row>
      <xdr:rowOff>47625</xdr:rowOff>
    </xdr:from>
    <xdr:to>
      <xdr:col>1</xdr:col>
      <xdr:colOff>533400</xdr:colOff>
      <xdr:row>24</xdr:row>
      <xdr:rowOff>38100</xdr:rowOff>
    </xdr:to>
    <xdr:sp macro="" textlink="">
      <xdr:nvSpPr>
        <xdr:cNvPr id="13" name="正方形/長方形 12"/>
        <xdr:cNvSpPr/>
      </xdr:nvSpPr>
      <xdr:spPr>
        <a:xfrm>
          <a:off x="638175" y="3648075"/>
          <a:ext cx="581025" cy="504825"/>
        </a:xfrm>
        <a:prstGeom prst="rect">
          <a:avLst/>
        </a:prstGeom>
        <a:noFill/>
        <a:ln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⓶</a:t>
          </a:r>
        </a:p>
      </xdr:txBody>
    </xdr:sp>
    <xdr:clientData/>
  </xdr:twoCellAnchor>
  <xdr:twoCellAnchor>
    <xdr:from>
      <xdr:col>1</xdr:col>
      <xdr:colOff>304800</xdr:colOff>
      <xdr:row>43</xdr:row>
      <xdr:rowOff>123825</xdr:rowOff>
    </xdr:from>
    <xdr:to>
      <xdr:col>2</xdr:col>
      <xdr:colOff>200025</xdr:colOff>
      <xdr:row>46</xdr:row>
      <xdr:rowOff>114300</xdr:rowOff>
    </xdr:to>
    <xdr:sp macro="" textlink="">
      <xdr:nvSpPr>
        <xdr:cNvPr id="14" name="正方形/長方形 13"/>
        <xdr:cNvSpPr/>
      </xdr:nvSpPr>
      <xdr:spPr>
        <a:xfrm>
          <a:off x="990600" y="7496175"/>
          <a:ext cx="581025" cy="504825"/>
        </a:xfrm>
        <a:prstGeom prst="rect">
          <a:avLst/>
        </a:prstGeom>
        <a:noFill/>
        <a:ln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⓷</a:t>
          </a:r>
        </a:p>
      </xdr:txBody>
    </xdr:sp>
    <xdr:clientData/>
  </xdr:twoCellAnchor>
  <xdr:twoCellAnchor>
    <xdr:from>
      <xdr:col>8</xdr:col>
      <xdr:colOff>685799</xdr:colOff>
      <xdr:row>21</xdr:row>
      <xdr:rowOff>171449</xdr:rowOff>
    </xdr:from>
    <xdr:to>
      <xdr:col>17</xdr:col>
      <xdr:colOff>657224</xdr:colOff>
      <xdr:row>32</xdr:row>
      <xdr:rowOff>104774</xdr:rowOff>
    </xdr:to>
    <xdr:sp macro="" textlink="">
      <xdr:nvSpPr>
        <xdr:cNvPr id="15" name="正方形/長方形 14"/>
        <xdr:cNvSpPr/>
      </xdr:nvSpPr>
      <xdr:spPr>
        <a:xfrm>
          <a:off x="6172199" y="3771899"/>
          <a:ext cx="6143625" cy="1819275"/>
        </a:xfrm>
        <a:prstGeom prst="rect">
          <a:avLst/>
        </a:prstGeom>
        <a:noFill/>
        <a:ln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>
              <a:solidFill>
                <a:srgbClr val="FF0000"/>
              </a:solidFill>
            </a:rPr>
            <a:t>⓶　</a:t>
          </a:r>
          <a:r>
            <a:rPr kumimoji="1" lang="en-US" altLang="ja-JP" sz="2800" b="1">
              <a:solidFill>
                <a:srgbClr val="FF0000"/>
              </a:solidFill>
            </a:rPr>
            <a:t>『</a:t>
          </a:r>
          <a:r>
            <a:rPr kumimoji="1" lang="ja-JP" altLang="en-US" sz="2800" b="1">
              <a:solidFill>
                <a:srgbClr val="FF0000"/>
              </a:solidFill>
            </a:rPr>
            <a:t>見積書・請求書フォームへ</a:t>
          </a:r>
          <a:r>
            <a:rPr kumimoji="1" lang="en-US" altLang="ja-JP" sz="2800" b="1">
              <a:solidFill>
                <a:srgbClr val="FF0000"/>
              </a:solidFill>
            </a:rPr>
            <a:t>』</a:t>
          </a:r>
          <a:r>
            <a:rPr kumimoji="1" lang="ja-JP" altLang="en-US" sz="2800" b="1">
              <a:solidFill>
                <a:srgbClr val="FF0000"/>
              </a:solidFill>
            </a:rPr>
            <a:t>を</a:t>
          </a:r>
          <a:endParaRPr kumimoji="1" lang="en-US" altLang="ja-JP" sz="2800" b="1">
            <a:solidFill>
              <a:srgbClr val="FF0000"/>
            </a:solidFill>
          </a:endParaRPr>
        </a:p>
        <a:p>
          <a:pPr algn="l"/>
          <a:r>
            <a:rPr kumimoji="1" lang="en-US" altLang="ja-JP" sz="2800" b="1">
              <a:solidFill>
                <a:srgbClr val="FF0000"/>
              </a:solidFill>
            </a:rPr>
            <a:t>        </a:t>
          </a:r>
          <a:r>
            <a:rPr kumimoji="1" lang="ja-JP" altLang="en-US" sz="2800" b="1">
              <a:solidFill>
                <a:srgbClr val="FF0000"/>
              </a:solidFill>
            </a:rPr>
            <a:t>クリックして下さい。</a:t>
          </a:r>
        </a:p>
      </xdr:txBody>
    </xdr:sp>
    <xdr:clientData/>
  </xdr:twoCellAnchor>
  <xdr:twoCellAnchor>
    <xdr:from>
      <xdr:col>9</xdr:col>
      <xdr:colOff>0</xdr:colOff>
      <xdr:row>44</xdr:row>
      <xdr:rowOff>0</xdr:rowOff>
    </xdr:from>
    <xdr:to>
      <xdr:col>18</xdr:col>
      <xdr:colOff>0</xdr:colOff>
      <xdr:row>67</xdr:row>
      <xdr:rowOff>83343</xdr:rowOff>
    </xdr:to>
    <xdr:sp macro="" textlink="">
      <xdr:nvSpPr>
        <xdr:cNvPr id="16" name="正方形/長方形 15"/>
        <xdr:cNvSpPr/>
      </xdr:nvSpPr>
      <xdr:spPr>
        <a:xfrm>
          <a:off x="6215063" y="7334250"/>
          <a:ext cx="6215062" cy="3917156"/>
        </a:xfrm>
        <a:prstGeom prst="rect">
          <a:avLst/>
        </a:prstGeom>
        <a:noFill/>
        <a:ln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>
              <a:solidFill>
                <a:srgbClr val="FF0000"/>
              </a:solidFill>
            </a:rPr>
            <a:t>⓷　文書の種類　を選択して、送信</a:t>
          </a:r>
          <a:endParaRPr kumimoji="1" lang="en-US" altLang="ja-JP" sz="2800" b="1">
            <a:solidFill>
              <a:srgbClr val="FF0000"/>
            </a:solidFill>
          </a:endParaRPr>
        </a:p>
        <a:p>
          <a:pPr algn="l"/>
          <a:r>
            <a:rPr kumimoji="1" lang="en-US" altLang="ja-JP" sz="2800" b="1">
              <a:solidFill>
                <a:srgbClr val="FF0000"/>
              </a:solidFill>
            </a:rPr>
            <a:t>       </a:t>
          </a:r>
          <a:r>
            <a:rPr kumimoji="1" lang="ja-JP" altLang="en-US" sz="2800" b="1">
              <a:solidFill>
                <a:srgbClr val="FF0000"/>
              </a:solidFill>
            </a:rPr>
            <a:t>するファイル（</a:t>
          </a:r>
          <a:r>
            <a:rPr lang="en-US" altLang="ja-JP" sz="28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.xls.pdf</a:t>
          </a:r>
          <a:r>
            <a:rPr lang="en-US" altLang="ja-JP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altLang="ja-JP" sz="28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.jpg</a:t>
          </a:r>
          <a:r>
            <a:rPr lang="ja-JP" altLang="en-US" sz="28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など</a:t>
          </a:r>
          <a:r>
            <a:rPr kumimoji="1" lang="ja-JP" altLang="en-US" sz="2800" b="1">
              <a:solidFill>
                <a:srgbClr val="FF0000"/>
              </a:solidFill>
            </a:rPr>
            <a:t>）を</a:t>
          </a:r>
          <a:endParaRPr kumimoji="1" lang="en-US" altLang="ja-JP" sz="2800" b="1">
            <a:solidFill>
              <a:srgbClr val="FF0000"/>
            </a:solidFill>
          </a:endParaRPr>
        </a:p>
        <a:p>
          <a:pPr algn="l"/>
          <a:r>
            <a:rPr kumimoji="1" lang="en-US" altLang="ja-JP" sz="2800" b="1">
              <a:solidFill>
                <a:srgbClr val="FF0000"/>
              </a:solidFill>
            </a:rPr>
            <a:t>       </a:t>
          </a:r>
          <a:r>
            <a:rPr kumimoji="1" lang="ja-JP" altLang="en-US" sz="2800" b="1">
              <a:solidFill>
                <a:srgbClr val="FF0000"/>
              </a:solidFill>
            </a:rPr>
            <a:t>添付して下さい。</a:t>
          </a:r>
          <a:endParaRPr kumimoji="1" lang="en-US" altLang="ja-JP" sz="2800" b="1">
            <a:solidFill>
              <a:srgbClr val="FF0000"/>
            </a:solidFill>
          </a:endParaRPr>
        </a:p>
        <a:p>
          <a:pPr algn="l"/>
          <a:r>
            <a:rPr kumimoji="1" lang="ja-JP" altLang="en-US" sz="2800" b="1">
              <a:solidFill>
                <a:srgbClr val="FF0000"/>
              </a:solidFill>
            </a:rPr>
            <a:t>　　 必要事項を入力したら、</a:t>
          </a:r>
          <a:endParaRPr kumimoji="1" lang="en-US" altLang="ja-JP" sz="2800" b="1">
            <a:solidFill>
              <a:srgbClr val="FF0000"/>
            </a:solidFill>
          </a:endParaRPr>
        </a:p>
        <a:p>
          <a:pPr algn="l"/>
          <a:r>
            <a:rPr kumimoji="1" lang="ja-JP" altLang="en-US" sz="2800" b="1">
              <a:solidFill>
                <a:srgbClr val="FF0000"/>
              </a:solidFill>
            </a:rPr>
            <a:t>　　 </a:t>
          </a:r>
          <a:r>
            <a:rPr kumimoji="1" lang="en-US" altLang="ja-JP" sz="2800" b="1">
              <a:solidFill>
                <a:srgbClr val="FF0000"/>
              </a:solidFill>
            </a:rPr>
            <a:t>『</a:t>
          </a:r>
          <a:r>
            <a:rPr kumimoji="1" lang="ja-JP" altLang="en-US" sz="2800" b="1">
              <a:solidFill>
                <a:srgbClr val="FF0000"/>
              </a:solidFill>
            </a:rPr>
            <a:t>個人情報の取扱いに同意する</a:t>
          </a:r>
          <a:r>
            <a:rPr kumimoji="1" lang="en-US" altLang="ja-JP" sz="2800" b="1">
              <a:solidFill>
                <a:srgbClr val="FF0000"/>
              </a:solidFill>
            </a:rPr>
            <a:t>』</a:t>
          </a:r>
        </a:p>
        <a:p>
          <a:pPr algn="l"/>
          <a:r>
            <a:rPr kumimoji="1" lang="en-US" altLang="ja-JP" sz="2800" b="1">
              <a:solidFill>
                <a:srgbClr val="FF0000"/>
              </a:solidFill>
            </a:rPr>
            <a:t>       </a:t>
          </a:r>
          <a:r>
            <a:rPr kumimoji="1" lang="ja-JP" altLang="en-US" sz="2800" b="1">
              <a:solidFill>
                <a:srgbClr val="FF0000"/>
              </a:solidFill>
            </a:rPr>
            <a:t>にチェックして下さい。</a:t>
          </a:r>
        </a:p>
      </xdr:txBody>
    </xdr:sp>
    <xdr:clientData/>
  </xdr:twoCellAnchor>
  <xdr:twoCellAnchor>
    <xdr:from>
      <xdr:col>3</xdr:col>
      <xdr:colOff>47625</xdr:colOff>
      <xdr:row>52</xdr:row>
      <xdr:rowOff>123825</xdr:rowOff>
    </xdr:from>
    <xdr:to>
      <xdr:col>4</xdr:col>
      <xdr:colOff>133350</xdr:colOff>
      <xdr:row>54</xdr:row>
      <xdr:rowOff>66675</xdr:rowOff>
    </xdr:to>
    <xdr:sp macro="" textlink="">
      <xdr:nvSpPr>
        <xdr:cNvPr id="17" name="角丸四角形 16"/>
        <xdr:cNvSpPr/>
      </xdr:nvSpPr>
      <xdr:spPr>
        <a:xfrm>
          <a:off x="2105025" y="9039225"/>
          <a:ext cx="771525" cy="285750"/>
        </a:xfrm>
        <a:prstGeom prst="roundRect">
          <a:avLst/>
        </a:prstGeom>
        <a:noFill/>
        <a:ln w="762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180975</xdr:colOff>
      <xdr:row>0</xdr:row>
      <xdr:rowOff>0</xdr:rowOff>
    </xdr:from>
    <xdr:to>
      <xdr:col>2</xdr:col>
      <xdr:colOff>76200</xdr:colOff>
      <xdr:row>2</xdr:row>
      <xdr:rowOff>85725</xdr:rowOff>
    </xdr:to>
    <xdr:sp macro="" textlink="">
      <xdr:nvSpPr>
        <xdr:cNvPr id="18" name="正方形/長方形 17"/>
        <xdr:cNvSpPr/>
      </xdr:nvSpPr>
      <xdr:spPr>
        <a:xfrm>
          <a:off x="866775" y="0"/>
          <a:ext cx="581025" cy="428625"/>
        </a:xfrm>
        <a:prstGeom prst="rect">
          <a:avLst/>
        </a:prstGeom>
        <a:noFill/>
        <a:ln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⓵</a:t>
          </a:r>
        </a:p>
      </xdr:txBody>
    </xdr:sp>
    <xdr:clientData/>
  </xdr:twoCellAnchor>
  <xdr:twoCellAnchor>
    <xdr:from>
      <xdr:col>0</xdr:col>
      <xdr:colOff>266700</xdr:colOff>
      <xdr:row>95</xdr:row>
      <xdr:rowOff>47624</xdr:rowOff>
    </xdr:from>
    <xdr:to>
      <xdr:col>8</xdr:col>
      <xdr:colOff>485775</xdr:colOff>
      <xdr:row>97</xdr:row>
      <xdr:rowOff>95249</xdr:rowOff>
    </xdr:to>
    <xdr:sp macro="" textlink="">
      <xdr:nvSpPr>
        <xdr:cNvPr id="19" name="角丸四角形 18"/>
        <xdr:cNvSpPr/>
      </xdr:nvSpPr>
      <xdr:spPr>
        <a:xfrm>
          <a:off x="266700" y="16335374"/>
          <a:ext cx="5705475" cy="390525"/>
        </a:xfrm>
        <a:prstGeom prst="roundRect">
          <a:avLst/>
        </a:prstGeom>
        <a:noFill/>
        <a:ln w="7620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38100</xdr:colOff>
      <xdr:row>91</xdr:row>
      <xdr:rowOff>114300</xdr:rowOff>
    </xdr:from>
    <xdr:to>
      <xdr:col>18</xdr:col>
      <xdr:colOff>38100</xdr:colOff>
      <xdr:row>107</xdr:row>
      <xdr:rowOff>142875</xdr:rowOff>
    </xdr:to>
    <xdr:sp macro="" textlink="">
      <xdr:nvSpPr>
        <xdr:cNvPr id="20" name="正方形/長方形 19"/>
        <xdr:cNvSpPr/>
      </xdr:nvSpPr>
      <xdr:spPr>
        <a:xfrm>
          <a:off x="6210300" y="15716250"/>
          <a:ext cx="6172200" cy="2771775"/>
        </a:xfrm>
        <a:prstGeom prst="rect">
          <a:avLst/>
        </a:prstGeom>
        <a:noFill/>
        <a:ln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>
              <a:solidFill>
                <a:srgbClr val="FF0000"/>
              </a:solidFill>
            </a:rPr>
            <a:t>入力内容を送信して、</a:t>
          </a:r>
          <a:endParaRPr kumimoji="1" lang="en-US" altLang="ja-JP" sz="2800" b="1">
            <a:solidFill>
              <a:srgbClr val="FF0000"/>
            </a:solidFill>
          </a:endParaRPr>
        </a:p>
        <a:p>
          <a:pPr algn="l"/>
          <a:r>
            <a:rPr kumimoji="1" lang="ja-JP" altLang="en-US" sz="2800" b="1">
              <a:solidFill>
                <a:srgbClr val="FF0000"/>
              </a:solidFill>
            </a:rPr>
            <a:t> </a:t>
          </a:r>
          <a:r>
            <a:rPr kumimoji="1" lang="en-US" altLang="ja-JP" sz="2800" b="1">
              <a:solidFill>
                <a:srgbClr val="FF0000"/>
              </a:solidFill>
            </a:rPr>
            <a:t>『</a:t>
          </a:r>
          <a:r>
            <a:rPr lang="ja-JP" altLang="en-US" sz="28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ありがとうございます。メッセージは送信されました。</a:t>
          </a:r>
          <a:r>
            <a:rPr kumimoji="1" lang="en-US" altLang="ja-JP" sz="2800" b="1">
              <a:solidFill>
                <a:srgbClr val="FF0000"/>
              </a:solidFill>
            </a:rPr>
            <a:t>』</a:t>
          </a:r>
        </a:p>
        <a:p>
          <a:pPr algn="l"/>
          <a:r>
            <a:rPr kumimoji="1" lang="ja-JP" altLang="en-US" sz="2800" b="1">
              <a:solidFill>
                <a:srgbClr val="FF0000"/>
              </a:solidFill>
            </a:rPr>
            <a:t>というメッセージが表示されたら終了です。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300181</xdr:colOff>
          <xdr:row>4</xdr:row>
          <xdr:rowOff>8081</xdr:rowOff>
        </xdr:from>
        <xdr:to>
          <xdr:col>10</xdr:col>
          <xdr:colOff>230909</xdr:colOff>
          <xdr:row>59</xdr:row>
          <xdr:rowOff>115061</xdr:rowOff>
        </xdr:to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一般 見本'!$C$1:$AQ$43" spid="_x0000_s7345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00181" y="654626"/>
              <a:ext cx="6315364" cy="899698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23090</xdr:colOff>
          <xdr:row>4</xdr:row>
          <xdr:rowOff>14432</xdr:rowOff>
        </xdr:from>
        <xdr:to>
          <xdr:col>54</xdr:col>
          <xdr:colOff>92941</xdr:colOff>
          <xdr:row>59</xdr:row>
          <xdr:rowOff>130286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常用 見本'!$A$1:$CB$71" spid="_x0000_s7345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550726" y="660977"/>
              <a:ext cx="12308032" cy="900585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472209</xdr:colOff>
          <xdr:row>4</xdr:row>
          <xdr:rowOff>10968</xdr:rowOff>
        </xdr:from>
        <xdr:to>
          <xdr:col>75</xdr:col>
          <xdr:colOff>11545</xdr:colOff>
          <xdr:row>59</xdr:row>
          <xdr:rowOff>115803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経費明細 見本'!$A$1:$U$41" spid="_x0000_s7345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0053300" y="657513"/>
              <a:ext cx="12389427" cy="899483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32</xdr:col>
      <xdr:colOff>588818</xdr:colOff>
      <xdr:row>1</xdr:row>
      <xdr:rowOff>115453</xdr:rowOff>
    </xdr:from>
    <xdr:to>
      <xdr:col>75</xdr:col>
      <xdr:colOff>173183</xdr:colOff>
      <xdr:row>61</xdr:row>
      <xdr:rowOff>92362</xdr:rowOff>
    </xdr:to>
    <xdr:sp macro="" textlink="">
      <xdr:nvSpPr>
        <xdr:cNvPr id="5" name="正方形/長方形 4"/>
        <xdr:cNvSpPr/>
      </xdr:nvSpPr>
      <xdr:spPr>
        <a:xfrm>
          <a:off x="16764000" y="277089"/>
          <a:ext cx="25469274" cy="9675091"/>
        </a:xfrm>
        <a:prstGeom prst="rect">
          <a:avLst/>
        </a:prstGeom>
        <a:noFill/>
        <a:ln w="762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72000" tIns="36000" rIns="72000" bIns="3600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9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34</xdr:col>
      <xdr:colOff>103909</xdr:colOff>
      <xdr:row>0</xdr:row>
      <xdr:rowOff>46182</xdr:rowOff>
    </xdr:from>
    <xdr:to>
      <xdr:col>38</xdr:col>
      <xdr:colOff>311727</xdr:colOff>
      <xdr:row>3</xdr:row>
      <xdr:rowOff>34637</xdr:rowOff>
    </xdr:to>
    <xdr:sp macro="" textlink="">
      <xdr:nvSpPr>
        <xdr:cNvPr id="6" name="角丸四角形 5"/>
        <xdr:cNvSpPr/>
      </xdr:nvSpPr>
      <xdr:spPr>
        <a:xfrm>
          <a:off x="7631545" y="46182"/>
          <a:ext cx="2655455" cy="473364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72000" tIns="36000" rIns="72000" bIns="3600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様式</a:t>
          </a:r>
          <a:r>
            <a:rPr kumimoji="1" lang="en-US" altLang="ja-JP" sz="2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</a:t>
          </a:r>
          <a:endParaRPr kumimoji="1" lang="ja-JP" altLang="en-US" sz="2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80818</xdr:colOff>
      <xdr:row>1</xdr:row>
      <xdr:rowOff>115454</xdr:rowOff>
    </xdr:from>
    <xdr:to>
      <xdr:col>32</xdr:col>
      <xdr:colOff>46181</xdr:colOff>
      <xdr:row>61</xdr:row>
      <xdr:rowOff>80817</xdr:rowOff>
    </xdr:to>
    <xdr:sp macro="" textlink="">
      <xdr:nvSpPr>
        <xdr:cNvPr id="7" name="正方形/長方形 6"/>
        <xdr:cNvSpPr/>
      </xdr:nvSpPr>
      <xdr:spPr>
        <a:xfrm>
          <a:off x="80818" y="277090"/>
          <a:ext cx="19384818" cy="9663545"/>
        </a:xfrm>
        <a:prstGeom prst="rect">
          <a:avLst/>
        </a:prstGeom>
        <a:noFill/>
        <a:ln w="762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72000" tIns="36000" rIns="72000" bIns="3600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9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808182</xdr:colOff>
      <xdr:row>0</xdr:row>
      <xdr:rowOff>69272</xdr:rowOff>
    </xdr:from>
    <xdr:to>
      <xdr:col>5</xdr:col>
      <xdr:colOff>138545</xdr:colOff>
      <xdr:row>3</xdr:row>
      <xdr:rowOff>57727</xdr:rowOff>
    </xdr:to>
    <xdr:sp macro="" textlink="">
      <xdr:nvSpPr>
        <xdr:cNvPr id="8" name="角丸四角形 7"/>
        <xdr:cNvSpPr/>
      </xdr:nvSpPr>
      <xdr:spPr>
        <a:xfrm>
          <a:off x="808182" y="69272"/>
          <a:ext cx="2655454" cy="473364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72000" tIns="36000" rIns="72000" bIns="3600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様式</a:t>
          </a:r>
          <a:r>
            <a:rPr kumimoji="1" lang="en-US" altLang="ja-JP" sz="2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</a:t>
          </a:r>
          <a:endParaRPr kumimoji="1" lang="ja-JP" altLang="en-US" sz="24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427182</xdr:colOff>
          <xdr:row>4</xdr:row>
          <xdr:rowOff>23091</xdr:rowOff>
        </xdr:from>
        <xdr:to>
          <xdr:col>30</xdr:col>
          <xdr:colOff>578427</xdr:colOff>
          <xdr:row>59</xdr:row>
          <xdr:rowOff>127926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'経費明細 見本'!$A$1:$U$41" spid="_x0000_s7345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811818" y="669636"/>
              <a:ext cx="12389427" cy="899483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772585</xdr:colOff>
      <xdr:row>8</xdr:row>
      <xdr:rowOff>52916</xdr:rowOff>
    </xdr:from>
    <xdr:to>
      <xdr:col>37</xdr:col>
      <xdr:colOff>1</xdr:colOff>
      <xdr:row>9</xdr:row>
      <xdr:rowOff>31750</xdr:rowOff>
    </xdr:to>
    <xdr:sp macro="" textlink="">
      <xdr:nvSpPr>
        <xdr:cNvPr id="2" name="フローチャート: 処理 1"/>
        <xdr:cNvSpPr/>
      </xdr:nvSpPr>
      <xdr:spPr>
        <a:xfrm>
          <a:off x="6227235" y="1716616"/>
          <a:ext cx="2116" cy="296334"/>
        </a:xfrm>
        <a:prstGeom prst="flowChartProcess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㊞</a:t>
          </a:r>
        </a:p>
      </xdr:txBody>
    </xdr:sp>
    <xdr:clientData/>
  </xdr:twoCellAnchor>
  <xdr:twoCellAnchor>
    <xdr:from>
      <xdr:col>38</xdr:col>
      <xdr:colOff>147863</xdr:colOff>
      <xdr:row>8</xdr:row>
      <xdr:rowOff>3629</xdr:rowOff>
    </xdr:from>
    <xdr:to>
      <xdr:col>42</xdr:col>
      <xdr:colOff>0</xdr:colOff>
      <xdr:row>8</xdr:row>
      <xdr:rowOff>299963</xdr:rowOff>
    </xdr:to>
    <xdr:sp macro="" textlink="">
      <xdr:nvSpPr>
        <xdr:cNvPr id="3" name="フローチャート: 処理 2"/>
        <xdr:cNvSpPr/>
      </xdr:nvSpPr>
      <xdr:spPr>
        <a:xfrm>
          <a:off x="6561363" y="1667329"/>
          <a:ext cx="568173" cy="296334"/>
        </a:xfrm>
        <a:prstGeom prst="flowChartProcess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㊞</a:t>
          </a:r>
        </a:p>
      </xdr:txBody>
    </xdr:sp>
    <xdr:clientData/>
  </xdr:twoCellAnchor>
  <xdr:twoCellAnchor>
    <xdr:from>
      <xdr:col>5</xdr:col>
      <xdr:colOff>64041</xdr:colOff>
      <xdr:row>31</xdr:row>
      <xdr:rowOff>62482</xdr:rowOff>
    </xdr:from>
    <xdr:to>
      <xdr:col>38</xdr:col>
      <xdr:colOff>99154</xdr:colOff>
      <xdr:row>39</xdr:row>
      <xdr:rowOff>109342</xdr:rowOff>
    </xdr:to>
    <xdr:sp macro="" textlink="">
      <xdr:nvSpPr>
        <xdr:cNvPr id="4" name="フローチャート: 代替処理 3"/>
        <xdr:cNvSpPr/>
      </xdr:nvSpPr>
      <xdr:spPr>
        <a:xfrm>
          <a:off x="1807405" y="8721573"/>
          <a:ext cx="6131113" cy="1432314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/>
            <a:t>毎月末日締切　翌月５日　本社必着　</a:t>
          </a:r>
          <a:r>
            <a:rPr kumimoji="1" lang="en-US" altLang="ja-JP" sz="1800" b="1"/>
            <a:t>【</a:t>
          </a:r>
          <a:r>
            <a:rPr kumimoji="1" lang="ja-JP" altLang="en-US" sz="1800" b="1"/>
            <a:t>厳守</a:t>
          </a:r>
          <a:r>
            <a:rPr kumimoji="1" lang="en-US" altLang="ja-JP" sz="1800" b="1"/>
            <a:t>】</a:t>
          </a:r>
        </a:p>
        <a:p>
          <a:pPr algn="ctr"/>
          <a:endParaRPr kumimoji="1" lang="en-US" altLang="ja-JP" sz="800" b="1"/>
        </a:p>
        <a:p>
          <a:pPr algn="ctr"/>
          <a:r>
            <a:rPr kumimoji="1" lang="en-US" altLang="ja-JP" sz="1800" b="1"/>
            <a:t>※</a:t>
          </a:r>
          <a:r>
            <a:rPr kumimoji="1" lang="ja-JP" altLang="en-US" sz="1800" b="1"/>
            <a:t>必着日が休日の時は前営業日が必着日です。</a:t>
          </a:r>
          <a:endParaRPr kumimoji="1" lang="en-US" altLang="ja-JP" sz="1800" b="1"/>
        </a:p>
        <a:p>
          <a:pPr algn="l"/>
          <a:endParaRPr kumimoji="1" lang="en-US" altLang="ja-JP" sz="800" b="1"/>
        </a:p>
        <a:p>
          <a:pPr algn="l"/>
          <a:r>
            <a:rPr kumimoji="1" lang="ja-JP" altLang="en-US" sz="1800" b="1"/>
            <a:t>請求書が必着日に届かない時は、次回支払いと致します。</a:t>
          </a:r>
          <a:endParaRPr kumimoji="1" lang="en-US" altLang="ja-JP" sz="1800" b="1"/>
        </a:p>
      </xdr:txBody>
    </xdr:sp>
    <xdr:clientData/>
  </xdr:twoCellAnchor>
  <xdr:twoCellAnchor editAs="oneCell">
    <xdr:from>
      <xdr:col>4</xdr:col>
      <xdr:colOff>0</xdr:colOff>
      <xdr:row>2</xdr:row>
      <xdr:rowOff>208643</xdr:rowOff>
    </xdr:from>
    <xdr:to>
      <xdr:col>17</xdr:col>
      <xdr:colOff>90411</xdr:colOff>
      <xdr:row>6</xdr:row>
      <xdr:rowOff>76805</xdr:rowOff>
    </xdr:to>
    <xdr:pic>
      <xdr:nvPicPr>
        <xdr:cNvPr id="5" name="Picture 38" descr="トクシンロゴ案1_ver8 [更新済み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3" t="30653" r="8185" b="32161"/>
        <a:stretch>
          <a:fillRect/>
        </a:stretch>
      </xdr:blipFill>
      <xdr:spPr bwMode="auto">
        <a:xfrm>
          <a:off x="152400" y="208643"/>
          <a:ext cx="2484362" cy="896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103908</xdr:colOff>
      <xdr:row>4</xdr:row>
      <xdr:rowOff>69273</xdr:rowOff>
    </xdr:from>
    <xdr:to>
      <xdr:col>41</xdr:col>
      <xdr:colOff>80817</xdr:colOff>
      <xdr:row>10</xdr:row>
      <xdr:rowOff>23091</xdr:rowOff>
    </xdr:to>
    <xdr:sp macro="" textlink="">
      <xdr:nvSpPr>
        <xdr:cNvPr id="6" name="角丸四角形 5"/>
        <xdr:cNvSpPr/>
      </xdr:nvSpPr>
      <xdr:spPr>
        <a:xfrm>
          <a:off x="5541817" y="912091"/>
          <a:ext cx="2897909" cy="1754909"/>
        </a:xfrm>
        <a:prstGeom prst="roundRect">
          <a:avLst>
            <a:gd name="adj" fmla="val 4623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endParaRPr kumimoji="1" lang="ja-JP" altLang="en-US" sz="9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126999</xdr:colOff>
      <xdr:row>10</xdr:row>
      <xdr:rowOff>69274</xdr:rowOff>
    </xdr:from>
    <xdr:to>
      <xdr:col>41</xdr:col>
      <xdr:colOff>69273</xdr:colOff>
      <xdr:row>14</xdr:row>
      <xdr:rowOff>34638</xdr:rowOff>
    </xdr:to>
    <xdr:sp macro="" textlink="">
      <xdr:nvSpPr>
        <xdr:cNvPr id="7" name="角丸四角形 6"/>
        <xdr:cNvSpPr/>
      </xdr:nvSpPr>
      <xdr:spPr>
        <a:xfrm>
          <a:off x="5380181" y="2713183"/>
          <a:ext cx="3048001" cy="1062182"/>
        </a:xfrm>
        <a:prstGeom prst="roundRect">
          <a:avLst>
            <a:gd name="adj" fmla="val 4623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endParaRPr kumimoji="1" lang="ja-JP" altLang="en-US" sz="9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127001</xdr:colOff>
      <xdr:row>8</xdr:row>
      <xdr:rowOff>0</xdr:rowOff>
    </xdr:from>
    <xdr:to>
      <xdr:col>24</xdr:col>
      <xdr:colOff>57728</xdr:colOff>
      <xdr:row>10</xdr:row>
      <xdr:rowOff>46183</xdr:rowOff>
    </xdr:to>
    <xdr:sp macro="" textlink="">
      <xdr:nvSpPr>
        <xdr:cNvPr id="8" name="角丸四角形 7"/>
        <xdr:cNvSpPr/>
      </xdr:nvSpPr>
      <xdr:spPr>
        <a:xfrm>
          <a:off x="2424546" y="1997364"/>
          <a:ext cx="2886364" cy="692728"/>
        </a:xfrm>
        <a:prstGeom prst="roundRect">
          <a:avLst>
            <a:gd name="adj" fmla="val 4623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endParaRPr kumimoji="1" lang="ja-JP" altLang="en-US" sz="9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127000</xdr:colOff>
      <xdr:row>6</xdr:row>
      <xdr:rowOff>311726</xdr:rowOff>
    </xdr:from>
    <xdr:to>
      <xdr:col>15</xdr:col>
      <xdr:colOff>57728</xdr:colOff>
      <xdr:row>8</xdr:row>
      <xdr:rowOff>-1</xdr:rowOff>
    </xdr:to>
    <xdr:sp macro="" textlink="">
      <xdr:nvSpPr>
        <xdr:cNvPr id="9" name="角丸四角形 8"/>
        <xdr:cNvSpPr/>
      </xdr:nvSpPr>
      <xdr:spPr>
        <a:xfrm>
          <a:off x="2424545" y="1662544"/>
          <a:ext cx="1223819" cy="334819"/>
        </a:xfrm>
        <a:prstGeom prst="roundRect">
          <a:avLst>
            <a:gd name="adj" fmla="val 4623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endParaRPr kumimoji="1" lang="ja-JP" altLang="en-US" sz="9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138546</xdr:colOff>
      <xdr:row>15</xdr:row>
      <xdr:rowOff>334819</xdr:rowOff>
    </xdr:from>
    <xdr:to>
      <xdr:col>36</xdr:col>
      <xdr:colOff>57727</xdr:colOff>
      <xdr:row>18</xdr:row>
      <xdr:rowOff>311727</xdr:rowOff>
    </xdr:to>
    <xdr:sp macro="" textlink="">
      <xdr:nvSpPr>
        <xdr:cNvPr id="10" name="角丸四角形 9"/>
        <xdr:cNvSpPr/>
      </xdr:nvSpPr>
      <xdr:spPr>
        <a:xfrm>
          <a:off x="2251364" y="4248728"/>
          <a:ext cx="5276272" cy="1004454"/>
        </a:xfrm>
        <a:prstGeom prst="roundRect">
          <a:avLst>
            <a:gd name="adj" fmla="val 4623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endParaRPr kumimoji="1" lang="ja-JP" altLang="en-US" sz="9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92363</xdr:colOff>
      <xdr:row>15</xdr:row>
      <xdr:rowOff>311728</xdr:rowOff>
    </xdr:from>
    <xdr:to>
      <xdr:col>6</xdr:col>
      <xdr:colOff>92364</xdr:colOff>
      <xdr:row>20</xdr:row>
      <xdr:rowOff>23091</xdr:rowOff>
    </xdr:to>
    <xdr:sp macro="" textlink="">
      <xdr:nvSpPr>
        <xdr:cNvPr id="11" name="角丸四角形 10"/>
        <xdr:cNvSpPr/>
      </xdr:nvSpPr>
      <xdr:spPr>
        <a:xfrm>
          <a:off x="1500908" y="4225637"/>
          <a:ext cx="519547" cy="1385454"/>
        </a:xfrm>
        <a:prstGeom prst="roundRect">
          <a:avLst>
            <a:gd name="adj" fmla="val 4623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endParaRPr kumimoji="1" lang="ja-JP" altLang="en-US" sz="9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127000</xdr:colOff>
      <xdr:row>18</xdr:row>
      <xdr:rowOff>311726</xdr:rowOff>
    </xdr:from>
    <xdr:to>
      <xdr:col>21</xdr:col>
      <xdr:colOff>11545</xdr:colOff>
      <xdr:row>20</xdr:row>
      <xdr:rowOff>0</xdr:rowOff>
    </xdr:to>
    <xdr:sp macro="" textlink="">
      <xdr:nvSpPr>
        <xdr:cNvPr id="12" name="角丸四角形 11"/>
        <xdr:cNvSpPr/>
      </xdr:nvSpPr>
      <xdr:spPr>
        <a:xfrm>
          <a:off x="3717636" y="5253181"/>
          <a:ext cx="992909" cy="334819"/>
        </a:xfrm>
        <a:prstGeom prst="roundRect">
          <a:avLst>
            <a:gd name="adj" fmla="val 4623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endParaRPr kumimoji="1" lang="ja-JP" altLang="en-US" sz="9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31</xdr:col>
      <xdr:colOff>161636</xdr:colOff>
      <xdr:row>2</xdr:row>
      <xdr:rowOff>300183</xdr:rowOff>
    </xdr:from>
    <xdr:to>
      <xdr:col>41</xdr:col>
      <xdr:colOff>80818</xdr:colOff>
      <xdr:row>4</xdr:row>
      <xdr:rowOff>34638</xdr:rowOff>
    </xdr:to>
    <xdr:sp macro="" textlink="">
      <xdr:nvSpPr>
        <xdr:cNvPr id="13" name="角丸四角形 12"/>
        <xdr:cNvSpPr/>
      </xdr:nvSpPr>
      <xdr:spPr>
        <a:xfrm>
          <a:off x="6707909" y="623456"/>
          <a:ext cx="1731818" cy="254000"/>
        </a:xfrm>
        <a:prstGeom prst="roundRect">
          <a:avLst>
            <a:gd name="adj" fmla="val 4623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endParaRPr kumimoji="1" lang="ja-JP" altLang="en-US" sz="9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72625</xdr:colOff>
      <xdr:row>5</xdr:row>
      <xdr:rowOff>199464</xdr:rowOff>
    </xdr:from>
    <xdr:to>
      <xdr:col>39</xdr:col>
      <xdr:colOff>117377</xdr:colOff>
      <xdr:row>6</xdr:row>
      <xdr:rowOff>198842</xdr:rowOff>
    </xdr:to>
    <xdr:sp macro="" textlink="">
      <xdr:nvSpPr>
        <xdr:cNvPr id="2" name="フローチャート: 処理 1"/>
        <xdr:cNvSpPr/>
      </xdr:nvSpPr>
      <xdr:spPr>
        <a:xfrm>
          <a:off x="6555975" y="1056714"/>
          <a:ext cx="781352" cy="164478"/>
        </a:xfrm>
        <a:prstGeom prst="flowChartProcess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㊞</a:t>
          </a:r>
        </a:p>
      </xdr:txBody>
    </xdr:sp>
    <xdr:clientData/>
  </xdr:twoCellAnchor>
  <xdr:twoCellAnchor editAs="oneCell">
    <xdr:from>
      <xdr:col>1</xdr:col>
      <xdr:colOff>67235</xdr:colOff>
      <xdr:row>1</xdr:row>
      <xdr:rowOff>37352</xdr:rowOff>
    </xdr:from>
    <xdr:to>
      <xdr:col>15</xdr:col>
      <xdr:colOff>2722</xdr:colOff>
      <xdr:row>5</xdr:row>
      <xdr:rowOff>156881</xdr:rowOff>
    </xdr:to>
    <xdr:pic>
      <xdr:nvPicPr>
        <xdr:cNvPr id="3" name="Picture 38" descr="トクシンロゴ案1_ver8 [更新済み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3" t="30653" r="8185" b="32161"/>
        <a:stretch>
          <a:fillRect/>
        </a:stretch>
      </xdr:blipFill>
      <xdr:spPr bwMode="auto">
        <a:xfrm>
          <a:off x="251385" y="202452"/>
          <a:ext cx="2513587" cy="843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121646</xdr:colOff>
      <xdr:row>5</xdr:row>
      <xdr:rowOff>149164</xdr:rowOff>
    </xdr:from>
    <xdr:to>
      <xdr:col>8</xdr:col>
      <xdr:colOff>22411</xdr:colOff>
      <xdr:row>7</xdr:row>
      <xdr:rowOff>44824</xdr:rowOff>
    </xdr:to>
    <xdr:sp macro="" textlink="">
      <xdr:nvSpPr>
        <xdr:cNvPr id="4" name="正方形/長方形 3"/>
        <xdr:cNvSpPr/>
      </xdr:nvSpPr>
      <xdr:spPr>
        <a:xfrm>
          <a:off x="1226546" y="1038164"/>
          <a:ext cx="269065" cy="225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41</xdr:col>
      <xdr:colOff>89647</xdr:colOff>
      <xdr:row>1</xdr:row>
      <xdr:rowOff>29882</xdr:rowOff>
    </xdr:from>
    <xdr:ext cx="2544857" cy="844176"/>
    <xdr:pic>
      <xdr:nvPicPr>
        <xdr:cNvPr id="7" name="Picture 38" descr="トクシンロゴ案1_ver8 [更新済み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3" t="30653" r="8185" b="32161"/>
        <a:stretch>
          <a:fillRect/>
        </a:stretch>
      </xdr:blipFill>
      <xdr:spPr bwMode="auto">
        <a:xfrm>
          <a:off x="7677897" y="194982"/>
          <a:ext cx="2544857" cy="844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26</xdr:col>
      <xdr:colOff>72572</xdr:colOff>
      <xdr:row>2</xdr:row>
      <xdr:rowOff>138545</xdr:rowOff>
    </xdr:from>
    <xdr:to>
      <xdr:col>38</xdr:col>
      <xdr:colOff>117929</xdr:colOff>
      <xdr:row>8</xdr:row>
      <xdr:rowOff>57727</xdr:rowOff>
    </xdr:to>
    <xdr:sp macro="" textlink="">
      <xdr:nvSpPr>
        <xdr:cNvPr id="10" name="角丸四角形 9"/>
        <xdr:cNvSpPr/>
      </xdr:nvSpPr>
      <xdr:spPr>
        <a:xfrm>
          <a:off x="4844143" y="465116"/>
          <a:ext cx="2222500" cy="962397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endParaRPr kumimoji="1" lang="ja-JP" altLang="en-US" sz="9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63499</xdr:colOff>
      <xdr:row>5</xdr:row>
      <xdr:rowOff>81642</xdr:rowOff>
    </xdr:from>
    <xdr:to>
      <xdr:col>13</xdr:col>
      <xdr:colOff>136071</xdr:colOff>
      <xdr:row>7</xdr:row>
      <xdr:rowOff>127000</xdr:rowOff>
    </xdr:to>
    <xdr:sp macro="" textlink="">
      <xdr:nvSpPr>
        <xdr:cNvPr id="11" name="角丸四角形 10"/>
        <xdr:cNvSpPr/>
      </xdr:nvSpPr>
      <xdr:spPr>
        <a:xfrm>
          <a:off x="2059213" y="961571"/>
          <a:ext cx="435429" cy="371929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endParaRPr kumimoji="1" lang="ja-JP" altLang="en-US" sz="9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127000</xdr:colOff>
      <xdr:row>8</xdr:row>
      <xdr:rowOff>18143</xdr:rowOff>
    </xdr:from>
    <xdr:to>
      <xdr:col>22</xdr:col>
      <xdr:colOff>54430</xdr:colOff>
      <xdr:row>10</xdr:row>
      <xdr:rowOff>63500</xdr:rowOff>
    </xdr:to>
    <xdr:sp macro="" textlink="">
      <xdr:nvSpPr>
        <xdr:cNvPr id="12" name="角丸四角形 11"/>
        <xdr:cNvSpPr/>
      </xdr:nvSpPr>
      <xdr:spPr>
        <a:xfrm>
          <a:off x="1215571" y="1387929"/>
          <a:ext cx="2848430" cy="371928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endParaRPr kumimoji="1" lang="ja-JP" altLang="en-US" sz="9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117928</xdr:colOff>
      <xdr:row>14</xdr:row>
      <xdr:rowOff>108856</xdr:rowOff>
    </xdr:from>
    <xdr:to>
      <xdr:col>15</xdr:col>
      <xdr:colOff>63500</xdr:colOff>
      <xdr:row>45</xdr:row>
      <xdr:rowOff>81643</xdr:rowOff>
    </xdr:to>
    <xdr:sp macro="" textlink="">
      <xdr:nvSpPr>
        <xdr:cNvPr id="13" name="角丸四角形 12"/>
        <xdr:cNvSpPr/>
      </xdr:nvSpPr>
      <xdr:spPr>
        <a:xfrm>
          <a:off x="299357" y="2458356"/>
          <a:ext cx="2485572" cy="4771573"/>
        </a:xfrm>
        <a:prstGeom prst="roundRect">
          <a:avLst>
            <a:gd name="adj" fmla="val 4623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endParaRPr kumimoji="1" lang="ja-JP" altLang="en-US" sz="9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41</xdr:col>
      <xdr:colOff>108857</xdr:colOff>
      <xdr:row>8</xdr:row>
      <xdr:rowOff>117928</xdr:rowOff>
    </xdr:from>
    <xdr:to>
      <xdr:col>55</xdr:col>
      <xdr:colOff>127001</xdr:colOff>
      <xdr:row>67</xdr:row>
      <xdr:rowOff>54429</xdr:rowOff>
    </xdr:to>
    <xdr:sp macro="" textlink="">
      <xdr:nvSpPr>
        <xdr:cNvPr id="14" name="角丸四角形 13"/>
        <xdr:cNvSpPr/>
      </xdr:nvSpPr>
      <xdr:spPr>
        <a:xfrm>
          <a:off x="7601857" y="1487714"/>
          <a:ext cx="2558144" cy="9107715"/>
        </a:xfrm>
        <a:prstGeom prst="roundRect">
          <a:avLst>
            <a:gd name="adj" fmla="val 3811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endParaRPr kumimoji="1" lang="ja-JP" altLang="en-US" sz="9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172356</xdr:colOff>
          <xdr:row>55</xdr:row>
          <xdr:rowOff>128814</xdr:rowOff>
        </xdr:from>
        <xdr:to>
          <xdr:col>37</xdr:col>
          <xdr:colOff>172356</xdr:colOff>
          <xdr:row>67</xdr:row>
          <xdr:rowOff>109764</xdr:rowOff>
        </xdr:to>
        <xdr:pic>
          <xdr:nvPicPr>
            <xdr:cNvPr id="15" name="図 14"/>
            <xdr:cNvPicPr>
              <a:picLocks noChangeAspect="1" noChangeArrowheads="1"/>
              <a:extLst>
                <a:ext uri="{84589F7E-364E-4C9E-8A38-B11213B215E9}">
                  <a14:cameraTool cellRange="ﾃﾞｰﾀ!$A$30:$AI$40" spid="_x0000_s7093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53785" y="8819243"/>
              <a:ext cx="6585857" cy="183152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22</xdr:col>
      <xdr:colOff>136072</xdr:colOff>
      <xdr:row>8</xdr:row>
      <xdr:rowOff>117927</xdr:rowOff>
    </xdr:from>
    <xdr:to>
      <xdr:col>39</xdr:col>
      <xdr:colOff>63500</xdr:colOff>
      <xdr:row>12</xdr:row>
      <xdr:rowOff>54427</xdr:rowOff>
    </xdr:to>
    <xdr:sp macro="" textlink="">
      <xdr:nvSpPr>
        <xdr:cNvPr id="16" name="角丸四角形 15"/>
        <xdr:cNvSpPr/>
      </xdr:nvSpPr>
      <xdr:spPr>
        <a:xfrm>
          <a:off x="4145643" y="1487713"/>
          <a:ext cx="3048000" cy="589643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endParaRPr kumimoji="1" lang="ja-JP" altLang="en-US" sz="9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136071</xdr:colOff>
      <xdr:row>0</xdr:row>
      <xdr:rowOff>127000</xdr:rowOff>
    </xdr:from>
    <xdr:to>
      <xdr:col>38</xdr:col>
      <xdr:colOff>53604</xdr:colOff>
      <xdr:row>2</xdr:row>
      <xdr:rowOff>54429</xdr:rowOff>
    </xdr:to>
    <xdr:sp macro="" textlink="">
      <xdr:nvSpPr>
        <xdr:cNvPr id="19" name="角丸四角形 18"/>
        <xdr:cNvSpPr/>
      </xdr:nvSpPr>
      <xdr:spPr>
        <a:xfrm>
          <a:off x="5270500" y="127000"/>
          <a:ext cx="1731818" cy="254000"/>
        </a:xfrm>
        <a:prstGeom prst="roundRect">
          <a:avLst>
            <a:gd name="adj" fmla="val 4623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endParaRPr kumimoji="1" lang="ja-JP" altLang="en-US" sz="9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542637</xdr:colOff>
      <xdr:row>2</xdr:row>
      <xdr:rowOff>69272</xdr:rowOff>
    </xdr:from>
    <xdr:to>
      <xdr:col>2</xdr:col>
      <xdr:colOff>34637</xdr:colOff>
      <xdr:row>5</xdr:row>
      <xdr:rowOff>80818</xdr:rowOff>
    </xdr:to>
    <xdr:sp macro="" textlink="">
      <xdr:nvSpPr>
        <xdr:cNvPr id="2" name="角丸四角形 1"/>
        <xdr:cNvSpPr/>
      </xdr:nvSpPr>
      <xdr:spPr>
        <a:xfrm>
          <a:off x="542637" y="392545"/>
          <a:ext cx="981364" cy="692728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endParaRPr kumimoji="1" lang="ja-JP" altLang="en-US" sz="9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542636</xdr:colOff>
      <xdr:row>7</xdr:row>
      <xdr:rowOff>196273</xdr:rowOff>
    </xdr:from>
    <xdr:to>
      <xdr:col>10</xdr:col>
      <xdr:colOff>46180</xdr:colOff>
      <xdr:row>40</xdr:row>
      <xdr:rowOff>57727</xdr:rowOff>
    </xdr:to>
    <xdr:sp macro="" textlink="">
      <xdr:nvSpPr>
        <xdr:cNvPr id="3" name="角丸四角形 2"/>
        <xdr:cNvSpPr/>
      </xdr:nvSpPr>
      <xdr:spPr>
        <a:xfrm>
          <a:off x="542636" y="1708728"/>
          <a:ext cx="6095999" cy="8243454"/>
        </a:xfrm>
        <a:prstGeom prst="roundRect">
          <a:avLst>
            <a:gd name="adj" fmla="val 1894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endParaRPr kumimoji="1" lang="ja-JP" altLang="en-US" sz="9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34637</xdr:colOff>
      <xdr:row>3</xdr:row>
      <xdr:rowOff>184726</xdr:rowOff>
    </xdr:from>
    <xdr:to>
      <xdr:col>20</xdr:col>
      <xdr:colOff>57728</xdr:colOff>
      <xdr:row>40</xdr:row>
      <xdr:rowOff>69271</xdr:rowOff>
    </xdr:to>
    <xdr:sp macro="" textlink="">
      <xdr:nvSpPr>
        <xdr:cNvPr id="4" name="角丸四角形 3"/>
        <xdr:cNvSpPr/>
      </xdr:nvSpPr>
      <xdr:spPr>
        <a:xfrm>
          <a:off x="7366001" y="681181"/>
          <a:ext cx="6003636" cy="9282545"/>
        </a:xfrm>
        <a:prstGeom prst="roundRect">
          <a:avLst>
            <a:gd name="adj" fmla="val 1894"/>
          </a:avLst>
        </a:prstGeom>
        <a:noFill/>
        <a:ln w="571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t"/>
        <a:lstStyle/>
        <a:p>
          <a:pPr algn="l"/>
          <a:endParaRPr kumimoji="1" lang="ja-JP" altLang="en-US" sz="9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132922</xdr:colOff>
      <xdr:row>5</xdr:row>
      <xdr:rowOff>231588</xdr:rowOff>
    </xdr:from>
    <xdr:to>
      <xdr:col>38</xdr:col>
      <xdr:colOff>183010</xdr:colOff>
      <xdr:row>7</xdr:row>
      <xdr:rowOff>97118</xdr:rowOff>
    </xdr:to>
    <xdr:sp macro="" textlink="">
      <xdr:nvSpPr>
        <xdr:cNvPr id="3" name="フローチャート: 処理 2"/>
        <xdr:cNvSpPr/>
      </xdr:nvSpPr>
      <xdr:spPr>
        <a:xfrm>
          <a:off x="6632334" y="1561353"/>
          <a:ext cx="573029" cy="508000"/>
        </a:xfrm>
        <a:prstGeom prst="flowChartProcess">
          <a:avLst/>
        </a:prstGeom>
        <a:noFill/>
        <a:ln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75000"/>
                </a:schemeClr>
              </a:solidFill>
            </a:rPr>
            <a:t>㊞</a:t>
          </a:r>
        </a:p>
      </xdr:txBody>
    </xdr:sp>
    <xdr:clientData/>
  </xdr:twoCellAnchor>
  <xdr:twoCellAnchor>
    <xdr:from>
      <xdr:col>2</xdr:col>
      <xdr:colOff>142578</xdr:colOff>
      <xdr:row>31</xdr:row>
      <xdr:rowOff>131804</xdr:rowOff>
    </xdr:from>
    <xdr:to>
      <xdr:col>35</xdr:col>
      <xdr:colOff>177691</xdr:colOff>
      <xdr:row>39</xdr:row>
      <xdr:rowOff>141942</xdr:rowOff>
    </xdr:to>
    <xdr:sp macro="" textlink="">
      <xdr:nvSpPr>
        <xdr:cNvPr id="4" name="フローチャート: 代替処理 3"/>
        <xdr:cNvSpPr/>
      </xdr:nvSpPr>
      <xdr:spPr>
        <a:xfrm>
          <a:off x="478754" y="8857451"/>
          <a:ext cx="6198349" cy="1474373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/>
        <a:lstStyle/>
        <a:p>
          <a:pPr algn="ctr"/>
          <a:r>
            <a:rPr kumimoji="1" lang="ja-JP" altLang="en-US" sz="1800" b="1"/>
            <a:t>毎月末日締切　翌月５日　本社必着　</a:t>
          </a:r>
          <a:r>
            <a:rPr kumimoji="1" lang="en-US" altLang="ja-JP" sz="1800" b="1"/>
            <a:t>【</a:t>
          </a:r>
          <a:r>
            <a:rPr kumimoji="1" lang="ja-JP" altLang="en-US" sz="1800" b="1"/>
            <a:t>厳守</a:t>
          </a:r>
          <a:r>
            <a:rPr kumimoji="1" lang="en-US" altLang="ja-JP" sz="1800" b="1"/>
            <a:t>】</a:t>
          </a:r>
        </a:p>
        <a:p>
          <a:pPr algn="ctr"/>
          <a:endParaRPr kumimoji="1" lang="en-US" altLang="ja-JP" sz="800" b="1"/>
        </a:p>
        <a:p>
          <a:pPr algn="ctr"/>
          <a:r>
            <a:rPr kumimoji="1" lang="en-US" altLang="ja-JP" sz="1800" b="1"/>
            <a:t>※</a:t>
          </a:r>
          <a:r>
            <a:rPr kumimoji="1" lang="ja-JP" altLang="en-US" sz="1800" b="1"/>
            <a:t>必着日が休日の時は前営業日が必着日です。</a:t>
          </a:r>
          <a:endParaRPr kumimoji="1" lang="en-US" altLang="ja-JP" sz="1800" b="1"/>
        </a:p>
        <a:p>
          <a:pPr algn="l"/>
          <a:endParaRPr kumimoji="1" lang="en-US" altLang="ja-JP" sz="800" b="1"/>
        </a:p>
        <a:p>
          <a:pPr algn="l"/>
          <a:r>
            <a:rPr kumimoji="1" lang="ja-JP" altLang="en-US" sz="1800" b="1"/>
            <a:t>請求書が必着日に届かない時は、次回支払いと致します。</a:t>
          </a:r>
          <a:endParaRPr kumimoji="1" lang="en-US" altLang="ja-JP" sz="1800" b="1"/>
        </a:p>
      </xdr:txBody>
    </xdr:sp>
    <xdr:clientData/>
  </xdr:twoCellAnchor>
  <xdr:twoCellAnchor>
    <xdr:from>
      <xdr:col>75</xdr:col>
      <xdr:colOff>48079</xdr:colOff>
      <xdr:row>6</xdr:row>
      <xdr:rowOff>30843</xdr:rowOff>
    </xdr:from>
    <xdr:to>
      <xdr:col>77</xdr:col>
      <xdr:colOff>92830</xdr:colOff>
      <xdr:row>7</xdr:row>
      <xdr:rowOff>9677</xdr:rowOff>
    </xdr:to>
    <xdr:sp macro="" textlink="">
      <xdr:nvSpPr>
        <xdr:cNvPr id="7" name="フローチャート: 処理 6"/>
        <xdr:cNvSpPr/>
      </xdr:nvSpPr>
      <xdr:spPr>
        <a:xfrm>
          <a:off x="13573579" y="1690914"/>
          <a:ext cx="407608" cy="296334"/>
        </a:xfrm>
        <a:prstGeom prst="flowChartProcess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㊞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9071</xdr:colOff>
          <xdr:row>21</xdr:row>
          <xdr:rowOff>69849</xdr:rowOff>
        </xdr:from>
        <xdr:to>
          <xdr:col>77</xdr:col>
          <xdr:colOff>0</xdr:colOff>
          <xdr:row>39</xdr:row>
          <xdr:rowOff>7897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ﾃﾞｰﾀ!$A$1:$AI$21" spid="_x0000_s3565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367600" y="6277908"/>
              <a:ext cx="6901224" cy="391197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0</xdr:col>
      <xdr:colOff>98185</xdr:colOff>
      <xdr:row>0</xdr:row>
      <xdr:rowOff>186764</xdr:rowOff>
    </xdr:from>
    <xdr:to>
      <xdr:col>12</xdr:col>
      <xdr:colOff>53955</xdr:colOff>
      <xdr:row>2</xdr:row>
      <xdr:rowOff>72572</xdr:rowOff>
    </xdr:to>
    <xdr:pic>
      <xdr:nvPicPr>
        <xdr:cNvPr id="11" name="図 1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43" t="47256" r="14769" b="35342"/>
        <a:stretch>
          <a:fillRect/>
        </a:stretch>
      </xdr:blipFill>
      <xdr:spPr bwMode="auto">
        <a:xfrm>
          <a:off x="98185" y="186764"/>
          <a:ext cx="2105699" cy="402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63501</xdr:colOff>
      <xdr:row>0</xdr:row>
      <xdr:rowOff>204373</xdr:rowOff>
    </xdr:from>
    <xdr:to>
      <xdr:col>50</xdr:col>
      <xdr:colOff>61253</xdr:colOff>
      <xdr:row>2</xdr:row>
      <xdr:rowOff>63501</xdr:rowOff>
    </xdr:to>
    <xdr:pic>
      <xdr:nvPicPr>
        <xdr:cNvPr id="12" name="図 1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43" t="47256" r="14769" b="35342"/>
        <a:stretch>
          <a:fillRect/>
        </a:stretch>
      </xdr:blipFill>
      <xdr:spPr bwMode="auto">
        <a:xfrm>
          <a:off x="7084787" y="204373"/>
          <a:ext cx="1966252" cy="376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7472</xdr:colOff>
          <xdr:row>0</xdr:row>
          <xdr:rowOff>43756</xdr:rowOff>
        </xdr:from>
        <xdr:to>
          <xdr:col>77</xdr:col>
          <xdr:colOff>98186</xdr:colOff>
          <xdr:row>1</xdr:row>
          <xdr:rowOff>89648</xdr:rowOff>
        </xdr:to>
        <xdr:pic>
          <xdr:nvPicPr>
            <xdr:cNvPr id="10" name="図 9"/>
            <xdr:cNvPicPr>
              <a:picLocks noChangeAspect="1" noChangeArrowheads="1"/>
              <a:extLst>
                <a:ext uri="{84589F7E-364E-4C9E-8A38-B11213B215E9}">
                  <a14:cameraTool cellRange="ﾃﾞｰﾀ!$AL$1:$AX$3" spid="_x0000_s3565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1848354" y="43756"/>
              <a:ext cx="2518656" cy="404480"/>
            </a:xfrm>
            <a:prstGeom prst="rect">
              <a:avLst/>
            </a:prstGeom>
            <a:ln w="38100" cap="sq">
              <a:solidFill>
                <a:srgbClr val="000000"/>
              </a:solidFill>
              <a:prstDash val="solid"/>
              <a:miter lim="800000"/>
            </a:ln>
            <a:effectLst/>
          </xdr:spPr>
        </xdr:pic>
        <xdr:clientData/>
      </xdr:twoCellAnchor>
    </mc:Choice>
    <mc:Fallback/>
  </mc:AlternateContent>
  <xdr:twoCellAnchor editAs="oneCell">
    <xdr:from>
      <xdr:col>106</xdr:col>
      <xdr:colOff>24040</xdr:colOff>
      <xdr:row>39</xdr:row>
      <xdr:rowOff>20864</xdr:rowOff>
    </xdr:from>
    <xdr:to>
      <xdr:col>114</xdr:col>
      <xdr:colOff>159657</xdr:colOff>
      <xdr:row>39</xdr:row>
      <xdr:rowOff>327480</xdr:rowOff>
    </xdr:to>
    <xdr:pic>
      <xdr:nvPicPr>
        <xdr:cNvPr id="14" name="図 1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43" t="47256" r="14769" b="35342"/>
        <a:stretch>
          <a:fillRect/>
        </a:stretch>
      </xdr:blipFill>
      <xdr:spPr bwMode="auto">
        <a:xfrm>
          <a:off x="19391540" y="10142764"/>
          <a:ext cx="1608817" cy="306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81</xdr:col>
      <xdr:colOff>57148</xdr:colOff>
      <xdr:row>8</xdr:row>
      <xdr:rowOff>171448</xdr:rowOff>
    </xdr:from>
    <xdr:to>
      <xdr:col>81</xdr:col>
      <xdr:colOff>200024</xdr:colOff>
      <xdr:row>11</xdr:row>
      <xdr:rowOff>28574</xdr:rowOff>
    </xdr:to>
    <xdr:sp macro="" textlink="">
      <xdr:nvSpPr>
        <xdr:cNvPr id="15" name="屈折矢印 14"/>
        <xdr:cNvSpPr/>
      </xdr:nvSpPr>
      <xdr:spPr>
        <a:xfrm rot="10800000">
          <a:off x="14820898" y="2444748"/>
          <a:ext cx="130176" cy="682626"/>
        </a:xfrm>
        <a:prstGeom prst="bentUpArrow">
          <a:avLst/>
        </a:prstGeom>
        <a:solidFill>
          <a:schemeClr val="tx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72000" tIns="36000" rIns="72000" bIns="3600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9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123825</xdr:colOff>
      <xdr:row>74</xdr:row>
      <xdr:rowOff>57150</xdr:rowOff>
    </xdr:from>
    <xdr:to>
      <xdr:col>46</xdr:col>
      <xdr:colOff>63500</xdr:colOff>
      <xdr:row>76</xdr:row>
      <xdr:rowOff>31752</xdr:rowOff>
    </xdr:to>
    <xdr:pic>
      <xdr:nvPicPr>
        <xdr:cNvPr id="8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43" t="47256" r="14769" b="35342"/>
        <a:stretch>
          <a:fillRect/>
        </a:stretch>
      </xdr:blipFill>
      <xdr:spPr bwMode="auto">
        <a:xfrm>
          <a:off x="27581225" y="12382500"/>
          <a:ext cx="1597025" cy="330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40463</xdr:colOff>
      <xdr:row>10</xdr:row>
      <xdr:rowOff>59765</xdr:rowOff>
    </xdr:from>
    <xdr:to>
      <xdr:col>39</xdr:col>
      <xdr:colOff>173183</xdr:colOff>
      <xdr:row>13</xdr:row>
      <xdr:rowOff>44823</xdr:rowOff>
    </xdr:to>
    <xdr:sp macro="" textlink="">
      <xdr:nvSpPr>
        <xdr:cNvPr id="2" name="フローチャート: 処理 1"/>
        <xdr:cNvSpPr/>
      </xdr:nvSpPr>
      <xdr:spPr>
        <a:xfrm>
          <a:off x="6995581" y="1591236"/>
          <a:ext cx="506249" cy="433293"/>
        </a:xfrm>
        <a:prstGeom prst="flowChartProcess">
          <a:avLst/>
        </a:prstGeom>
        <a:noFill/>
        <a:ln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75000"/>
                </a:schemeClr>
              </a:solidFill>
            </a:rPr>
            <a:t>㊞</a:t>
          </a:r>
        </a:p>
      </xdr:txBody>
    </xdr:sp>
    <xdr:clientData/>
  </xdr:twoCellAnchor>
  <xdr:twoCellAnchor editAs="oneCell">
    <xdr:from>
      <xdr:col>1</xdr:col>
      <xdr:colOff>101386</xdr:colOff>
      <xdr:row>4</xdr:row>
      <xdr:rowOff>76841</xdr:rowOff>
    </xdr:from>
    <xdr:to>
      <xdr:col>14</xdr:col>
      <xdr:colOff>124621</xdr:colOff>
      <xdr:row>7</xdr:row>
      <xdr:rowOff>91250</xdr:rowOff>
    </xdr:to>
    <xdr:pic>
      <xdr:nvPicPr>
        <xdr:cNvPr id="11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43" t="47256" r="14769" b="35342"/>
        <a:stretch>
          <a:fillRect/>
        </a:stretch>
      </xdr:blipFill>
      <xdr:spPr bwMode="auto">
        <a:xfrm>
          <a:off x="282815" y="729984"/>
          <a:ext cx="2381806" cy="449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80043</xdr:colOff>
      <xdr:row>4</xdr:row>
      <xdr:rowOff>69369</xdr:rowOff>
    </xdr:from>
    <xdr:to>
      <xdr:col>55</xdr:col>
      <xdr:colOff>103278</xdr:colOff>
      <xdr:row>7</xdr:row>
      <xdr:rowOff>83778</xdr:rowOff>
    </xdr:to>
    <xdr:pic>
      <xdr:nvPicPr>
        <xdr:cNvPr id="1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43" t="47256" r="14769" b="35342"/>
        <a:stretch>
          <a:fillRect/>
        </a:stretch>
      </xdr:blipFill>
      <xdr:spPr bwMode="auto">
        <a:xfrm>
          <a:off x="7754472" y="559226"/>
          <a:ext cx="2381806" cy="449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122</xdr:col>
      <xdr:colOff>61899</xdr:colOff>
      <xdr:row>4</xdr:row>
      <xdr:rowOff>70970</xdr:rowOff>
    </xdr:from>
    <xdr:to>
      <xdr:col>135</xdr:col>
      <xdr:colOff>85134</xdr:colOff>
      <xdr:row>7</xdr:row>
      <xdr:rowOff>85379</xdr:rowOff>
    </xdr:to>
    <xdr:pic>
      <xdr:nvPicPr>
        <xdr:cNvPr id="13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43" t="47256" r="14769" b="35342"/>
        <a:stretch>
          <a:fillRect/>
        </a:stretch>
      </xdr:blipFill>
      <xdr:spPr bwMode="auto">
        <a:xfrm>
          <a:off x="15047899" y="560827"/>
          <a:ext cx="2381806" cy="449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116</xdr:col>
      <xdr:colOff>179010</xdr:colOff>
      <xdr:row>11</xdr:row>
      <xdr:rowOff>39558</xdr:rowOff>
    </xdr:from>
    <xdr:to>
      <xdr:col>119</xdr:col>
      <xdr:colOff>69273</xdr:colOff>
      <xdr:row>12</xdr:row>
      <xdr:rowOff>103909</xdr:rowOff>
    </xdr:to>
    <xdr:sp macro="" textlink="">
      <xdr:nvSpPr>
        <xdr:cNvPr id="10" name="フローチャート: 処理 9"/>
        <xdr:cNvSpPr/>
      </xdr:nvSpPr>
      <xdr:spPr>
        <a:xfrm>
          <a:off x="21815192" y="1713649"/>
          <a:ext cx="444445" cy="214442"/>
        </a:xfrm>
        <a:prstGeom prst="flowChartProcess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㊞</a:t>
          </a:r>
        </a:p>
      </xdr:txBody>
    </xdr:sp>
    <xdr:clientData/>
  </xdr:twoCellAnchor>
  <xdr:oneCellAnchor>
    <xdr:from>
      <xdr:col>81</xdr:col>
      <xdr:colOff>101386</xdr:colOff>
      <xdr:row>4</xdr:row>
      <xdr:rowOff>76841</xdr:rowOff>
    </xdr:from>
    <xdr:ext cx="2451176" cy="440232"/>
    <xdr:pic>
      <xdr:nvPicPr>
        <xdr:cNvPr id="14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43" t="47256" r="14769" b="35342"/>
        <a:stretch>
          <a:fillRect/>
        </a:stretch>
      </xdr:blipFill>
      <xdr:spPr bwMode="auto">
        <a:xfrm>
          <a:off x="288151" y="734253"/>
          <a:ext cx="2451176" cy="44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oneCellAnchor>
        <xdr:from>
          <xdr:col>81</xdr:col>
          <xdr:colOff>186764</xdr:colOff>
          <xdr:row>57</xdr:row>
          <xdr:rowOff>109766</xdr:rowOff>
        </xdr:from>
        <xdr:ext cx="6790766" cy="1923143"/>
        <xdr:pic>
          <xdr:nvPicPr>
            <xdr:cNvPr id="15" name="図 14"/>
            <xdr:cNvPicPr>
              <a:picLocks noChangeAspect="1" noChangeArrowheads="1"/>
              <a:extLst>
                <a:ext uri="{84589F7E-364E-4C9E-8A38-B11213B215E9}">
                  <a14:cameraTool cellRange="ﾃﾞｰﾀ!$A$30:$AI$40" spid="_x0000_s6322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888940" y="8700942"/>
              <a:ext cx="6790766" cy="192314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104</xdr:col>
          <xdr:colOff>45360</xdr:colOff>
          <xdr:row>0</xdr:row>
          <xdr:rowOff>0</xdr:rowOff>
        </xdr:from>
        <xdr:ext cx="2358571" cy="444500"/>
        <xdr:pic>
          <xdr:nvPicPr>
            <xdr:cNvPr id="16" name="図 15"/>
            <xdr:cNvPicPr>
              <a:picLocks noChangeAspect="1" noChangeArrowheads="1"/>
              <a:extLst>
                <a:ext uri="{84589F7E-364E-4C9E-8A38-B11213B215E9}">
                  <a14:cameraTool cellRange="ﾃﾞｰﾀ!$AL$1:$AX$3" spid="_x0000_s6322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9588419" y="0"/>
              <a:ext cx="2358571" cy="444500"/>
            </a:xfrm>
            <a:prstGeom prst="rect">
              <a:avLst/>
            </a:prstGeom>
            <a:ln w="38100" cap="sq">
              <a:solidFill>
                <a:srgbClr val="000000"/>
              </a:solidFill>
              <a:prstDash val="solid"/>
              <a:miter lim="800000"/>
            </a:ln>
            <a:effectLst/>
          </xdr:spPr>
        </xdr:pic>
        <xdr:clientData/>
      </xdr:oneCellAnchor>
    </mc:Choice>
    <mc:Fallback/>
  </mc:AlternateContent>
  <xdr:twoCellAnchor>
    <xdr:from>
      <xdr:col>1</xdr:col>
      <xdr:colOff>80819</xdr:colOff>
      <xdr:row>57</xdr:row>
      <xdr:rowOff>38759</xdr:rowOff>
    </xdr:from>
    <xdr:to>
      <xdr:col>38</xdr:col>
      <xdr:colOff>90715</xdr:colOff>
      <xdr:row>70</xdr:row>
      <xdr:rowOff>81642</xdr:rowOff>
    </xdr:to>
    <xdr:sp macro="" textlink="">
      <xdr:nvSpPr>
        <xdr:cNvPr id="3" name="角丸四角形 2"/>
        <xdr:cNvSpPr/>
      </xdr:nvSpPr>
      <xdr:spPr>
        <a:xfrm>
          <a:off x="262248" y="8865259"/>
          <a:ext cx="6777181" cy="2047669"/>
        </a:xfrm>
        <a:prstGeom prst="roundRect">
          <a:avLst>
            <a:gd name="adj" fmla="val 9040"/>
          </a:avLst>
        </a:prstGeom>
        <a:solidFill>
          <a:schemeClr val="accent1">
            <a:lumMod val="75000"/>
          </a:schemeClr>
        </a:solidFill>
        <a:ln>
          <a:solidFill>
            <a:schemeClr val="accent1">
              <a:lumMod val="7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/>
        <a:lstStyle/>
        <a:p>
          <a:pPr algn="l"/>
          <a:r>
            <a:rPr kumimoji="1" lang="ja-JP" altLang="en-US" sz="1400" b="1">
              <a:solidFill>
                <a:schemeClr val="bg1"/>
              </a:solidFill>
            </a:rPr>
            <a:t>・</a:t>
          </a:r>
          <a:r>
            <a:rPr lang="ja-JP" altLang="en-US" sz="1400" b="1" i="0" u="none" strike="noStrike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メール、ホームページの見積書･請求書フォームへから請求書を送信した場合、紙での請求書の発送は不要です。</a:t>
          </a:r>
          <a:endParaRPr lang="en-US" altLang="ja-JP" sz="1400" b="1" i="0" u="none" strike="noStrike">
            <a:solidFill>
              <a:srgbClr val="FFFF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・トクシン控１、トクシン控２、請求書様式</a:t>
          </a:r>
          <a:r>
            <a:rPr kumimoji="1" lang="en-US" altLang="ja-JP" sz="14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B-2</a:t>
          </a:r>
          <a:r>
            <a:rPr kumimoji="1" lang="ja-JP" altLang="en-US" sz="14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を提出して下さい。</a:t>
          </a:r>
          <a:endParaRPr kumimoji="1" lang="en-US" altLang="ja-JP" sz="14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400" b="1" i="0" u="none" strike="noStrike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休憩時間　１７：００～１７：３０</a:t>
          </a:r>
          <a:r>
            <a:rPr kumimoji="1" lang="ja-JP" altLang="en-US" sz="14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必ず休憩して下さい。</a:t>
          </a:r>
          <a:endParaRPr kumimoji="1" lang="en-US" altLang="ja-JP" sz="14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・必着日を必ずお守りください。必着日に届かない時は、次回支払いとさせて戴きます。</a:t>
          </a:r>
          <a:endParaRPr kumimoji="1" lang="en-US" altLang="ja-JP" sz="14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・必ず　</a:t>
          </a:r>
          <a:r>
            <a:rPr kumimoji="1" lang="ja-JP" altLang="en-US" sz="1400" b="1" i="0" u="none" strike="noStrike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作業・安全指示書</a:t>
          </a:r>
          <a:r>
            <a:rPr kumimoji="1" lang="ja-JP" altLang="en-US" sz="14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を添付して下さい。</a:t>
          </a:r>
          <a:endParaRPr kumimoji="1" lang="en-US" altLang="ja-JP" sz="14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・立替経費がある時は、領収証を添付して下さい。</a:t>
          </a:r>
          <a:endParaRPr kumimoji="1" lang="en-US" altLang="ja-JP" sz="14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</a:rPr>
            <a:t>・立替経費は、請求書様式</a:t>
          </a:r>
          <a:r>
            <a:rPr kumimoji="1" lang="en-US" altLang="ja-JP" sz="1400" b="1">
              <a:solidFill>
                <a:schemeClr val="bg1"/>
              </a:solidFill>
            </a:rPr>
            <a:t>B-2</a:t>
          </a:r>
          <a:r>
            <a:rPr kumimoji="1" lang="ja-JP" altLang="en-US" sz="1400" b="1">
              <a:solidFill>
                <a:schemeClr val="bg1"/>
              </a:solidFill>
            </a:rPr>
            <a:t>に消費税込みで記載して下さい。</a:t>
          </a:r>
        </a:p>
      </xdr:txBody>
    </xdr:sp>
    <xdr:clientData/>
  </xdr:twoCellAnchor>
  <xdr:twoCellAnchor editAs="oneCell">
    <xdr:from>
      <xdr:col>1</xdr:col>
      <xdr:colOff>165100</xdr:colOff>
      <xdr:row>56</xdr:row>
      <xdr:rowOff>69850</xdr:rowOff>
    </xdr:from>
    <xdr:to>
      <xdr:col>38</xdr:col>
      <xdr:colOff>120650</xdr:colOff>
      <xdr:row>69</xdr:row>
      <xdr:rowOff>63500</xdr:rowOff>
    </xdr:to>
    <xdr:sp macro="" textlink="">
      <xdr:nvSpPr>
        <xdr:cNvPr id="63129" name="AutoShape 665"/>
        <xdr:cNvSpPr>
          <a:spLocks noChangeAspect="1" noChangeArrowheads="1"/>
        </xdr:cNvSpPr>
      </xdr:nvSpPr>
      <xdr:spPr bwMode="auto">
        <a:xfrm>
          <a:off x="349250" y="8661400"/>
          <a:ext cx="6807200" cy="197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solidFill>
            <a:schemeClr val="bg1">
              <a:lumMod val="65000"/>
            </a:schemeClr>
          </a:solidFill>
          <a:prstDash val="sysDot"/>
        </a:ln>
      </a:spPr>
      <a:bodyPr vertOverflow="clip" horzOverflow="clip" rtlCol="0" anchor="ctr"/>
      <a:lstStyle>
        <a:defPPr algn="ctr">
          <a:defRPr kumimoji="1" sz="1100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FF"/>
  </sheetPr>
  <dimension ref="A1:AM41"/>
  <sheetViews>
    <sheetView showGridLines="0" showZeros="0" view="pageBreakPreview" zoomScale="70" zoomScaleNormal="100" zoomScaleSheetLayoutView="70" workbookViewId="0">
      <selection activeCell="AO7" sqref="AO7"/>
    </sheetView>
  </sheetViews>
  <sheetFormatPr defaultColWidth="8.75" defaultRowHeight="13.5" x14ac:dyDescent="0.15"/>
  <cols>
    <col min="1" max="1" width="2.125" style="333" customWidth="1"/>
    <col min="2" max="38" width="2.625" style="204" customWidth="1"/>
    <col min="39" max="39" width="2.125" style="204" customWidth="1"/>
    <col min="40" max="78" width="2.625" style="204" customWidth="1"/>
    <col min="79" max="16384" width="8.75" style="204"/>
  </cols>
  <sheetData>
    <row r="1" spans="1:39" ht="28.5" x14ac:dyDescent="0.15">
      <c r="A1" s="373"/>
      <c r="B1" s="694" t="s">
        <v>2</v>
      </c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694"/>
      <c r="P1" s="694"/>
      <c r="Q1" s="694"/>
      <c r="R1" s="694"/>
      <c r="S1" s="694"/>
      <c r="T1" s="694"/>
      <c r="U1" s="694"/>
      <c r="V1" s="694"/>
      <c r="W1" s="694"/>
      <c r="X1" s="694"/>
      <c r="Y1" s="694"/>
      <c r="Z1" s="694"/>
      <c r="AA1" s="694"/>
      <c r="AB1" s="694"/>
      <c r="AC1" s="694"/>
      <c r="AD1" s="694"/>
      <c r="AE1" s="694"/>
      <c r="AF1" s="694"/>
      <c r="AG1" s="694"/>
      <c r="AH1" s="694"/>
      <c r="AI1" s="694"/>
      <c r="AJ1" s="694"/>
      <c r="AK1" s="694"/>
      <c r="AL1" s="694"/>
      <c r="AM1" s="374"/>
    </row>
    <row r="2" spans="1:39" x14ac:dyDescent="0.15">
      <c r="A2" s="332"/>
      <c r="B2" s="695" t="s">
        <v>1</v>
      </c>
      <c r="C2" s="695"/>
      <c r="D2" s="695"/>
      <c r="E2" s="695"/>
      <c r="F2" s="375"/>
      <c r="G2" s="375"/>
      <c r="H2" s="375"/>
      <c r="I2" s="375"/>
      <c r="J2" s="375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695" t="s">
        <v>0</v>
      </c>
      <c r="AE2" s="695"/>
      <c r="AF2" s="695"/>
      <c r="AG2" s="696">
        <v>45191</v>
      </c>
      <c r="AH2" s="696"/>
      <c r="AI2" s="696"/>
      <c r="AJ2" s="696"/>
      <c r="AK2" s="696"/>
      <c r="AL2" s="696"/>
      <c r="AM2" s="332"/>
    </row>
    <row r="3" spans="1:39" ht="9.9499999999999993" customHeight="1" x14ac:dyDescent="0.15"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G3" s="376"/>
      <c r="AH3" s="376"/>
      <c r="AI3" s="376"/>
      <c r="AJ3" s="377"/>
      <c r="AK3" s="377"/>
      <c r="AL3" s="377"/>
      <c r="AM3" s="377"/>
    </row>
    <row r="4" spans="1:39" ht="30" customHeight="1" x14ac:dyDescent="0.15">
      <c r="A4" s="335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9"/>
      <c r="V4" s="376"/>
      <c r="W4" s="697" t="s">
        <v>16</v>
      </c>
      <c r="X4" s="697"/>
      <c r="Y4" s="697"/>
      <c r="Z4" s="698" t="s">
        <v>240</v>
      </c>
      <c r="AA4" s="698"/>
      <c r="AB4" s="698"/>
      <c r="AC4" s="698"/>
      <c r="AD4" s="698"/>
      <c r="AE4" s="698"/>
      <c r="AF4" s="698"/>
      <c r="AG4" s="698"/>
      <c r="AH4" s="698"/>
      <c r="AI4" s="376"/>
      <c r="AJ4" s="376"/>
      <c r="AK4" s="376"/>
      <c r="AL4" s="376"/>
      <c r="AM4" s="376"/>
    </row>
    <row r="5" spans="1:39" ht="24.95" customHeight="1" thickBot="1" x14ac:dyDescent="0.2">
      <c r="B5" s="380" t="s">
        <v>149</v>
      </c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77"/>
      <c r="T5" s="377"/>
      <c r="U5" s="376"/>
      <c r="V5" s="376"/>
      <c r="W5" s="376"/>
      <c r="X5" s="382" t="s">
        <v>7</v>
      </c>
      <c r="Y5" s="382"/>
      <c r="Z5" s="699">
        <v>321</v>
      </c>
      <c r="AA5" s="699"/>
      <c r="AB5" s="383" t="s">
        <v>4</v>
      </c>
      <c r="AC5" s="699" t="s">
        <v>242</v>
      </c>
      <c r="AD5" s="699"/>
      <c r="AE5" s="338"/>
      <c r="AF5" s="338"/>
      <c r="AG5" s="338"/>
      <c r="AH5" s="338"/>
      <c r="AI5" s="376"/>
      <c r="AJ5" s="376"/>
      <c r="AK5" s="376"/>
      <c r="AL5" s="376"/>
      <c r="AM5" s="376"/>
    </row>
    <row r="6" spans="1:39" ht="24.95" customHeight="1" x14ac:dyDescent="0.15">
      <c r="A6" s="340"/>
      <c r="B6" s="700" t="s">
        <v>3</v>
      </c>
      <c r="C6" s="701"/>
      <c r="D6" s="701"/>
      <c r="E6" s="701"/>
      <c r="F6" s="702"/>
      <c r="G6" s="703">
        <v>2023999</v>
      </c>
      <c r="H6" s="704"/>
      <c r="I6" s="704"/>
      <c r="J6" s="384" t="s">
        <v>4</v>
      </c>
      <c r="K6" s="704">
        <v>999</v>
      </c>
      <c r="L6" s="705"/>
      <c r="M6" s="706" t="s">
        <v>157</v>
      </c>
      <c r="N6" s="707"/>
      <c r="O6" s="707"/>
      <c r="P6" s="708"/>
      <c r="Q6" s="709">
        <v>5500000</v>
      </c>
      <c r="R6" s="710"/>
      <c r="S6" s="710"/>
      <c r="T6" s="710"/>
      <c r="U6" s="711"/>
      <c r="V6" s="376"/>
      <c r="W6" s="678" t="s">
        <v>19</v>
      </c>
      <c r="X6" s="678"/>
      <c r="Y6" s="678"/>
      <c r="Z6" s="693" t="s">
        <v>244</v>
      </c>
      <c r="AA6" s="693"/>
      <c r="AB6" s="693"/>
      <c r="AC6" s="693"/>
      <c r="AD6" s="693"/>
      <c r="AE6" s="693"/>
      <c r="AF6" s="693"/>
      <c r="AG6" s="693"/>
      <c r="AH6" s="693"/>
      <c r="AI6" s="693"/>
      <c r="AJ6" s="693"/>
      <c r="AK6" s="693"/>
      <c r="AL6" s="693"/>
      <c r="AM6" s="338"/>
    </row>
    <row r="7" spans="1:39" ht="24.95" customHeight="1" x14ac:dyDescent="0.15">
      <c r="A7" s="340"/>
      <c r="B7" s="681" t="s">
        <v>5</v>
      </c>
      <c r="C7" s="682"/>
      <c r="D7" s="682"/>
      <c r="E7" s="682"/>
      <c r="F7" s="683"/>
      <c r="G7" s="684" t="s">
        <v>271</v>
      </c>
      <c r="H7" s="685"/>
      <c r="I7" s="685"/>
      <c r="J7" s="685"/>
      <c r="K7" s="685"/>
      <c r="L7" s="686"/>
      <c r="M7" s="687" t="s">
        <v>13</v>
      </c>
      <c r="N7" s="688"/>
      <c r="O7" s="688"/>
      <c r="P7" s="689"/>
      <c r="Q7" s="690" t="s">
        <v>272</v>
      </c>
      <c r="R7" s="691"/>
      <c r="S7" s="691"/>
      <c r="T7" s="691"/>
      <c r="U7" s="692"/>
      <c r="V7" s="376"/>
      <c r="W7" s="678" t="s">
        <v>20</v>
      </c>
      <c r="X7" s="678"/>
      <c r="Y7" s="678"/>
      <c r="Z7" s="693" t="s">
        <v>246</v>
      </c>
      <c r="AA7" s="693"/>
      <c r="AB7" s="693"/>
      <c r="AC7" s="693"/>
      <c r="AD7" s="693"/>
      <c r="AE7" s="693"/>
      <c r="AF7" s="693"/>
      <c r="AG7" s="693"/>
      <c r="AH7" s="693"/>
      <c r="AI7" s="693"/>
      <c r="AJ7" s="693"/>
      <c r="AK7" s="693"/>
      <c r="AL7" s="693"/>
      <c r="AM7" s="338"/>
    </row>
    <row r="8" spans="1:39" ht="24.95" customHeight="1" thickBot="1" x14ac:dyDescent="0.2">
      <c r="A8" s="341"/>
      <c r="B8" s="672" t="s">
        <v>6</v>
      </c>
      <c r="C8" s="673"/>
      <c r="D8" s="673"/>
      <c r="E8" s="673"/>
      <c r="F8" s="674"/>
      <c r="G8" s="675" t="s">
        <v>273</v>
      </c>
      <c r="H8" s="676"/>
      <c r="I8" s="676"/>
      <c r="J8" s="676"/>
      <c r="K8" s="676"/>
      <c r="L8" s="676"/>
      <c r="M8" s="676"/>
      <c r="N8" s="676"/>
      <c r="O8" s="676"/>
      <c r="P8" s="676"/>
      <c r="Q8" s="676"/>
      <c r="R8" s="676"/>
      <c r="S8" s="676"/>
      <c r="T8" s="676"/>
      <c r="U8" s="677"/>
      <c r="V8" s="376"/>
      <c r="W8" s="678" t="s">
        <v>8</v>
      </c>
      <c r="X8" s="678"/>
      <c r="Y8" s="678"/>
      <c r="Z8" s="679" t="s">
        <v>248</v>
      </c>
      <c r="AA8" s="679"/>
      <c r="AB8" s="679"/>
      <c r="AC8" s="679"/>
      <c r="AD8" s="679"/>
      <c r="AE8" s="680" t="s">
        <v>21</v>
      </c>
      <c r="AF8" s="680"/>
      <c r="AG8" s="680"/>
      <c r="AH8" s="679" t="s">
        <v>250</v>
      </c>
      <c r="AI8" s="679"/>
      <c r="AJ8" s="679"/>
      <c r="AK8" s="679"/>
      <c r="AL8" s="679"/>
      <c r="AM8" s="385"/>
    </row>
    <row r="9" spans="1:39" ht="9.9499999999999993" customHeight="1" thickBot="1" x14ac:dyDescent="0.2"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76"/>
      <c r="S9" s="376"/>
      <c r="T9" s="376"/>
      <c r="U9" s="376"/>
      <c r="V9" s="376"/>
      <c r="W9" s="376"/>
      <c r="X9" s="376"/>
      <c r="Y9" s="376"/>
      <c r="Z9" s="376"/>
      <c r="AA9" s="376"/>
      <c r="AB9" s="376"/>
      <c r="AC9" s="376"/>
      <c r="AD9" s="376"/>
      <c r="AE9" s="376"/>
      <c r="AF9" s="376"/>
      <c r="AG9" s="376"/>
      <c r="AH9" s="376"/>
      <c r="AI9" s="376"/>
      <c r="AJ9" s="376"/>
      <c r="AK9" s="376"/>
      <c r="AL9" s="376"/>
      <c r="AM9" s="376"/>
    </row>
    <row r="10" spans="1:39" s="228" customFormat="1" ht="24.95" customHeight="1" thickTop="1" x14ac:dyDescent="0.15">
      <c r="A10" s="342"/>
      <c r="B10" s="641" t="s">
        <v>27</v>
      </c>
      <c r="C10" s="642"/>
      <c r="D10" s="642"/>
      <c r="E10" s="642"/>
      <c r="F10" s="642"/>
      <c r="G10" s="642"/>
      <c r="H10" s="642"/>
      <c r="I10" s="642"/>
      <c r="J10" s="642"/>
      <c r="K10" s="643"/>
      <c r="L10" s="647">
        <v>4950000</v>
      </c>
      <c r="M10" s="648"/>
      <c r="N10" s="648"/>
      <c r="O10" s="648"/>
      <c r="P10" s="648"/>
      <c r="Q10" s="648"/>
      <c r="R10" s="648"/>
      <c r="S10" s="648"/>
      <c r="T10" s="648"/>
      <c r="U10" s="649"/>
      <c r="V10" s="386"/>
      <c r="W10" s="653" t="s">
        <v>10</v>
      </c>
      <c r="X10" s="654"/>
      <c r="Y10" s="654"/>
      <c r="Z10" s="615" t="s">
        <v>274</v>
      </c>
      <c r="AA10" s="655"/>
      <c r="AB10" s="655"/>
      <c r="AC10" s="655"/>
      <c r="AD10" s="656"/>
      <c r="AE10" s="657" t="s">
        <v>9</v>
      </c>
      <c r="AF10" s="658"/>
      <c r="AG10" s="659"/>
      <c r="AH10" s="660" t="s">
        <v>275</v>
      </c>
      <c r="AI10" s="660"/>
      <c r="AJ10" s="660"/>
      <c r="AK10" s="660"/>
      <c r="AL10" s="661"/>
      <c r="AM10" s="342"/>
    </row>
    <row r="11" spans="1:39" ht="24.95" customHeight="1" thickBot="1" x14ac:dyDescent="0.2">
      <c r="A11" s="342"/>
      <c r="B11" s="644"/>
      <c r="C11" s="645"/>
      <c r="D11" s="645"/>
      <c r="E11" s="645"/>
      <c r="F11" s="645"/>
      <c r="G11" s="645"/>
      <c r="H11" s="645"/>
      <c r="I11" s="645"/>
      <c r="J11" s="645"/>
      <c r="K11" s="646"/>
      <c r="L11" s="650"/>
      <c r="M11" s="651"/>
      <c r="N11" s="651"/>
      <c r="O11" s="651"/>
      <c r="P11" s="651"/>
      <c r="Q11" s="651"/>
      <c r="R11" s="651"/>
      <c r="S11" s="651"/>
      <c r="T11" s="651"/>
      <c r="U11" s="652"/>
      <c r="V11" s="376"/>
      <c r="W11" s="662" t="s">
        <v>11</v>
      </c>
      <c r="X11" s="663"/>
      <c r="Y11" s="663"/>
      <c r="Z11" s="664" t="s">
        <v>276</v>
      </c>
      <c r="AA11" s="665"/>
      <c r="AB11" s="665"/>
      <c r="AC11" s="665"/>
      <c r="AD11" s="666"/>
      <c r="AE11" s="667" t="s">
        <v>12</v>
      </c>
      <c r="AF11" s="668"/>
      <c r="AG11" s="669"/>
      <c r="AH11" s="670">
        <v>9999999</v>
      </c>
      <c r="AI11" s="670"/>
      <c r="AJ11" s="670"/>
      <c r="AK11" s="670"/>
      <c r="AL11" s="671"/>
      <c r="AM11" s="342"/>
    </row>
    <row r="12" spans="1:39" ht="24.95" customHeight="1" thickTop="1" thickBot="1" x14ac:dyDescent="0.2">
      <c r="A12" s="342"/>
      <c r="B12" s="387" t="s">
        <v>164</v>
      </c>
      <c r="C12" s="387"/>
      <c r="D12" s="387"/>
      <c r="E12" s="387"/>
      <c r="F12" s="387"/>
      <c r="G12" s="388"/>
      <c r="H12" s="388"/>
      <c r="I12" s="388"/>
      <c r="J12" s="389"/>
      <c r="K12" s="388"/>
      <c r="L12" s="388"/>
      <c r="M12" s="390"/>
      <c r="N12" s="390"/>
      <c r="O12" s="390"/>
      <c r="P12" s="390"/>
      <c r="Q12" s="391"/>
      <c r="R12" s="391"/>
      <c r="S12" s="391"/>
      <c r="T12" s="391"/>
      <c r="U12" s="391"/>
      <c r="V12" s="376"/>
      <c r="W12" s="623" t="s">
        <v>38</v>
      </c>
      <c r="X12" s="624"/>
      <c r="Y12" s="624"/>
      <c r="Z12" s="625" t="s">
        <v>277</v>
      </c>
      <c r="AA12" s="625"/>
      <c r="AB12" s="625"/>
      <c r="AC12" s="625"/>
      <c r="AD12" s="625"/>
      <c r="AE12" s="625"/>
      <c r="AF12" s="625"/>
      <c r="AG12" s="625"/>
      <c r="AH12" s="625"/>
      <c r="AI12" s="625"/>
      <c r="AJ12" s="625"/>
      <c r="AK12" s="625"/>
      <c r="AL12" s="626"/>
      <c r="AM12" s="342"/>
    </row>
    <row r="13" spans="1:39" ht="14.25" thickBot="1" x14ac:dyDescent="0.2">
      <c r="B13" s="627"/>
      <c r="C13" s="627"/>
      <c r="D13" s="627"/>
      <c r="E13" s="627"/>
      <c r="F13" s="627"/>
      <c r="G13" s="627"/>
      <c r="H13" s="627"/>
      <c r="I13" s="627"/>
      <c r="J13" s="627"/>
      <c r="K13" s="627"/>
      <c r="L13" s="627"/>
      <c r="M13" s="627"/>
      <c r="N13" s="627"/>
      <c r="O13" s="627"/>
      <c r="P13" s="627"/>
      <c r="Q13" s="627"/>
      <c r="R13" s="627"/>
      <c r="S13" s="627"/>
      <c r="T13" s="627"/>
      <c r="U13" s="627"/>
      <c r="V13" s="628"/>
    </row>
    <row r="14" spans="1:39" s="228" customFormat="1" ht="30" customHeight="1" thickBot="1" x14ac:dyDescent="0.2">
      <c r="A14" s="344"/>
      <c r="B14" s="629" t="s">
        <v>138</v>
      </c>
      <c r="C14" s="630"/>
      <c r="D14" s="630"/>
      <c r="E14" s="630"/>
      <c r="F14" s="631" t="s">
        <v>135</v>
      </c>
      <c r="G14" s="630"/>
      <c r="H14" s="630"/>
      <c r="I14" s="630"/>
      <c r="J14" s="630"/>
      <c r="K14" s="630"/>
      <c r="L14" s="630"/>
      <c r="M14" s="632"/>
      <c r="N14" s="633" t="s">
        <v>15</v>
      </c>
      <c r="O14" s="633"/>
      <c r="P14" s="633"/>
      <c r="Q14" s="634" t="s">
        <v>155</v>
      </c>
      <c r="R14" s="635"/>
      <c r="S14" s="636" t="s">
        <v>24</v>
      </c>
      <c r="T14" s="633"/>
      <c r="U14" s="633"/>
      <c r="V14" s="633"/>
      <c r="W14" s="633"/>
      <c r="X14" s="633" t="s">
        <v>25</v>
      </c>
      <c r="Y14" s="633"/>
      <c r="Z14" s="633"/>
      <c r="AA14" s="633"/>
      <c r="AB14" s="633"/>
      <c r="AC14" s="633" t="s">
        <v>26</v>
      </c>
      <c r="AD14" s="633"/>
      <c r="AE14" s="633"/>
      <c r="AF14" s="633"/>
      <c r="AG14" s="637"/>
      <c r="AH14" s="638" t="s">
        <v>39</v>
      </c>
      <c r="AI14" s="639"/>
      <c r="AJ14" s="639"/>
      <c r="AK14" s="639"/>
      <c r="AL14" s="640"/>
      <c r="AM14" s="344"/>
    </row>
    <row r="15" spans="1:39" ht="24.95" customHeight="1" x14ac:dyDescent="0.15">
      <c r="A15" s="345"/>
      <c r="B15" s="609">
        <v>10</v>
      </c>
      <c r="C15" s="610"/>
      <c r="D15" s="611" t="s">
        <v>159</v>
      </c>
      <c r="E15" s="612"/>
      <c r="F15" s="392"/>
      <c r="G15" s="613" t="s">
        <v>136</v>
      </c>
      <c r="H15" s="613"/>
      <c r="I15" s="613"/>
      <c r="J15" s="613"/>
      <c r="K15" s="613"/>
      <c r="L15" s="613"/>
      <c r="M15" s="393"/>
      <c r="N15" s="614">
        <v>1</v>
      </c>
      <c r="O15" s="614"/>
      <c r="P15" s="614"/>
      <c r="Q15" s="615" t="s">
        <v>278</v>
      </c>
      <c r="R15" s="616"/>
      <c r="S15" s="617">
        <v>1000000</v>
      </c>
      <c r="T15" s="614"/>
      <c r="U15" s="614"/>
      <c r="V15" s="614"/>
      <c r="W15" s="614"/>
      <c r="X15" s="614" t="s">
        <v>279</v>
      </c>
      <c r="Y15" s="614"/>
      <c r="Z15" s="614"/>
      <c r="AA15" s="614"/>
      <c r="AB15" s="614"/>
      <c r="AC15" s="618">
        <v>1000000</v>
      </c>
      <c r="AD15" s="618"/>
      <c r="AE15" s="618"/>
      <c r="AF15" s="618"/>
      <c r="AG15" s="619"/>
      <c r="AH15" s="620">
        <v>0</v>
      </c>
      <c r="AI15" s="621"/>
      <c r="AJ15" s="621"/>
      <c r="AK15" s="621"/>
      <c r="AL15" s="622"/>
      <c r="AM15" s="345"/>
    </row>
    <row r="16" spans="1:39" ht="24.95" customHeight="1" x14ac:dyDescent="0.15">
      <c r="A16" s="345"/>
      <c r="B16" s="602">
        <v>10</v>
      </c>
      <c r="C16" s="603"/>
      <c r="D16" s="604" t="s">
        <v>159</v>
      </c>
      <c r="E16" s="605"/>
      <c r="F16" s="394"/>
      <c r="G16" s="606" t="s">
        <v>125</v>
      </c>
      <c r="H16" s="606"/>
      <c r="I16" s="606"/>
      <c r="J16" s="606"/>
      <c r="K16" s="606"/>
      <c r="L16" s="606"/>
      <c r="M16" s="395"/>
      <c r="N16" s="593">
        <v>1</v>
      </c>
      <c r="O16" s="593"/>
      <c r="P16" s="593" t="s">
        <v>279</v>
      </c>
      <c r="Q16" s="607" t="s">
        <v>278</v>
      </c>
      <c r="R16" s="608"/>
      <c r="S16" s="596">
        <v>2000000</v>
      </c>
      <c r="T16" s="593"/>
      <c r="U16" s="593"/>
      <c r="V16" s="593"/>
      <c r="W16" s="593"/>
      <c r="X16" s="593">
        <v>1000000</v>
      </c>
      <c r="Y16" s="593"/>
      <c r="Z16" s="593"/>
      <c r="AA16" s="593"/>
      <c r="AB16" s="593"/>
      <c r="AC16" s="597">
        <v>1000000</v>
      </c>
      <c r="AD16" s="597"/>
      <c r="AE16" s="597"/>
      <c r="AF16" s="597"/>
      <c r="AG16" s="598"/>
      <c r="AH16" s="599">
        <v>0</v>
      </c>
      <c r="AI16" s="600"/>
      <c r="AJ16" s="600"/>
      <c r="AK16" s="600"/>
      <c r="AL16" s="601"/>
      <c r="AM16" s="345"/>
    </row>
    <row r="17" spans="1:39" ht="24.95" customHeight="1" x14ac:dyDescent="0.15">
      <c r="A17" s="345"/>
      <c r="B17" s="602">
        <v>10</v>
      </c>
      <c r="C17" s="603"/>
      <c r="D17" s="604" t="s">
        <v>159</v>
      </c>
      <c r="E17" s="605"/>
      <c r="F17" s="394"/>
      <c r="G17" s="606" t="s">
        <v>137</v>
      </c>
      <c r="H17" s="606"/>
      <c r="I17" s="606"/>
      <c r="J17" s="606"/>
      <c r="K17" s="606"/>
      <c r="L17" s="606"/>
      <c r="M17" s="395"/>
      <c r="N17" s="593">
        <v>1</v>
      </c>
      <c r="O17" s="593"/>
      <c r="P17" s="593" t="s">
        <v>279</v>
      </c>
      <c r="Q17" s="607" t="s">
        <v>278</v>
      </c>
      <c r="R17" s="608"/>
      <c r="S17" s="596">
        <v>2500000</v>
      </c>
      <c r="T17" s="593"/>
      <c r="U17" s="593"/>
      <c r="V17" s="593"/>
      <c r="W17" s="593"/>
      <c r="X17" s="593" t="s">
        <v>279</v>
      </c>
      <c r="Y17" s="593"/>
      <c r="Z17" s="593"/>
      <c r="AA17" s="593"/>
      <c r="AB17" s="593"/>
      <c r="AC17" s="597">
        <v>2000000</v>
      </c>
      <c r="AD17" s="597"/>
      <c r="AE17" s="597"/>
      <c r="AF17" s="597"/>
      <c r="AG17" s="598"/>
      <c r="AH17" s="599">
        <v>500000</v>
      </c>
      <c r="AI17" s="600"/>
      <c r="AJ17" s="600"/>
      <c r="AK17" s="600"/>
      <c r="AL17" s="601"/>
      <c r="AM17" s="345"/>
    </row>
    <row r="18" spans="1:39" ht="24.95" customHeight="1" thickBot="1" x14ac:dyDescent="0.2">
      <c r="A18" s="345"/>
      <c r="B18" s="588">
        <v>10</v>
      </c>
      <c r="C18" s="589"/>
      <c r="D18" s="590" t="s">
        <v>159</v>
      </c>
      <c r="E18" s="591"/>
      <c r="F18" s="394"/>
      <c r="G18" s="592" t="s">
        <v>123</v>
      </c>
      <c r="H18" s="592"/>
      <c r="I18" s="592"/>
      <c r="J18" s="592"/>
      <c r="K18" s="592"/>
      <c r="L18" s="592"/>
      <c r="M18" s="395"/>
      <c r="N18" s="593">
        <v>1</v>
      </c>
      <c r="O18" s="593"/>
      <c r="P18" s="593" t="s">
        <v>279</v>
      </c>
      <c r="Q18" s="594" t="s">
        <v>278</v>
      </c>
      <c r="R18" s="595"/>
      <c r="S18" s="596" t="s">
        <v>279</v>
      </c>
      <c r="T18" s="593"/>
      <c r="U18" s="593"/>
      <c r="V18" s="593"/>
      <c r="W18" s="593"/>
      <c r="X18" s="593" t="s">
        <v>279</v>
      </c>
      <c r="Y18" s="593"/>
      <c r="Z18" s="593"/>
      <c r="AA18" s="593"/>
      <c r="AB18" s="593"/>
      <c r="AC18" s="597">
        <v>500000</v>
      </c>
      <c r="AD18" s="597"/>
      <c r="AE18" s="597"/>
      <c r="AF18" s="597"/>
      <c r="AG18" s="598"/>
      <c r="AH18" s="599">
        <v>0</v>
      </c>
      <c r="AI18" s="600"/>
      <c r="AJ18" s="600"/>
      <c r="AK18" s="600"/>
      <c r="AL18" s="601"/>
      <c r="AM18" s="345"/>
    </row>
    <row r="19" spans="1:39" ht="24.95" customHeight="1" x14ac:dyDescent="0.15">
      <c r="A19" s="345"/>
      <c r="B19" s="542" t="s">
        <v>22</v>
      </c>
      <c r="C19" s="543"/>
      <c r="D19" s="544">
        <v>0</v>
      </c>
      <c r="E19" s="544"/>
      <c r="F19" s="544"/>
      <c r="G19" s="544"/>
      <c r="H19" s="544"/>
      <c r="I19" s="544"/>
      <c r="J19" s="544"/>
      <c r="K19" s="544"/>
      <c r="L19" s="545"/>
      <c r="M19" s="546">
        <v>0.1</v>
      </c>
      <c r="N19" s="547"/>
      <c r="O19" s="548" t="s">
        <v>156</v>
      </c>
      <c r="P19" s="548"/>
      <c r="Q19" s="549"/>
      <c r="R19" s="550"/>
      <c r="S19" s="551">
        <v>5500000</v>
      </c>
      <c r="T19" s="552"/>
      <c r="U19" s="552"/>
      <c r="V19" s="552"/>
      <c r="W19" s="552"/>
      <c r="X19" s="552">
        <v>1000000</v>
      </c>
      <c r="Y19" s="552"/>
      <c r="Z19" s="552"/>
      <c r="AA19" s="552"/>
      <c r="AB19" s="552"/>
      <c r="AC19" s="553">
        <v>4500000</v>
      </c>
      <c r="AD19" s="553"/>
      <c r="AE19" s="553"/>
      <c r="AF19" s="553"/>
      <c r="AG19" s="554"/>
      <c r="AH19" s="555">
        <v>500000</v>
      </c>
      <c r="AI19" s="556"/>
      <c r="AJ19" s="556"/>
      <c r="AK19" s="556"/>
      <c r="AL19" s="557"/>
      <c r="AM19" s="345"/>
    </row>
    <row r="20" spans="1:39" ht="24.95" customHeight="1" thickBot="1" x14ac:dyDescent="0.2">
      <c r="A20" s="345"/>
      <c r="B20" s="578">
        <v>0</v>
      </c>
      <c r="C20" s="579"/>
      <c r="D20" s="579"/>
      <c r="E20" s="579"/>
      <c r="F20" s="579"/>
      <c r="G20" s="579"/>
      <c r="H20" s="579"/>
      <c r="I20" s="579"/>
      <c r="J20" s="579"/>
      <c r="K20" s="579"/>
      <c r="L20" s="580"/>
      <c r="M20" s="581">
        <v>0.1</v>
      </c>
      <c r="N20" s="582"/>
      <c r="O20" s="582" t="s">
        <v>116</v>
      </c>
      <c r="P20" s="582"/>
      <c r="Q20" s="582"/>
      <c r="R20" s="583"/>
      <c r="S20" s="584">
        <v>550000</v>
      </c>
      <c r="T20" s="585"/>
      <c r="U20" s="585"/>
      <c r="V20" s="585"/>
      <c r="W20" s="585"/>
      <c r="X20" s="585">
        <v>100000</v>
      </c>
      <c r="Y20" s="585"/>
      <c r="Z20" s="585"/>
      <c r="AA20" s="585"/>
      <c r="AB20" s="585"/>
      <c r="AC20" s="586">
        <v>450000</v>
      </c>
      <c r="AD20" s="586"/>
      <c r="AE20" s="586"/>
      <c r="AF20" s="586"/>
      <c r="AG20" s="587"/>
      <c r="AH20" s="559">
        <v>50000</v>
      </c>
      <c r="AI20" s="560"/>
      <c r="AJ20" s="560"/>
      <c r="AK20" s="560"/>
      <c r="AL20" s="561"/>
      <c r="AM20" s="345"/>
    </row>
    <row r="21" spans="1:39" ht="24.95" customHeight="1" thickBot="1" x14ac:dyDescent="0.2">
      <c r="A21" s="346"/>
      <c r="B21" s="562">
        <v>0</v>
      </c>
      <c r="C21" s="563"/>
      <c r="D21" s="563"/>
      <c r="E21" s="563"/>
      <c r="F21" s="563"/>
      <c r="G21" s="563"/>
      <c r="H21" s="563"/>
      <c r="I21" s="563"/>
      <c r="J21" s="563"/>
      <c r="K21" s="563"/>
      <c r="L21" s="564"/>
      <c r="M21" s="565" t="s">
        <v>162</v>
      </c>
      <c r="N21" s="566"/>
      <c r="O21" s="566"/>
      <c r="P21" s="566"/>
      <c r="Q21" s="566"/>
      <c r="R21" s="567"/>
      <c r="S21" s="568">
        <v>6050000</v>
      </c>
      <c r="T21" s="569"/>
      <c r="U21" s="569"/>
      <c r="V21" s="569"/>
      <c r="W21" s="570"/>
      <c r="X21" s="571">
        <v>1100000</v>
      </c>
      <c r="Y21" s="569"/>
      <c r="Z21" s="569"/>
      <c r="AA21" s="569"/>
      <c r="AB21" s="570"/>
      <c r="AC21" s="572">
        <v>4950000</v>
      </c>
      <c r="AD21" s="573"/>
      <c r="AE21" s="573"/>
      <c r="AF21" s="573"/>
      <c r="AG21" s="574"/>
      <c r="AH21" s="575">
        <v>550000</v>
      </c>
      <c r="AI21" s="576"/>
      <c r="AJ21" s="576"/>
      <c r="AK21" s="576"/>
      <c r="AL21" s="577"/>
      <c r="AM21" s="346"/>
    </row>
    <row r="22" spans="1:39" ht="24.95" customHeight="1" x14ac:dyDescent="0.15">
      <c r="A22" s="347"/>
      <c r="B22" s="348"/>
      <c r="C22" s="349"/>
      <c r="D22" s="349"/>
    </row>
    <row r="23" spans="1:39" ht="20.100000000000001" customHeight="1" x14ac:dyDescent="0.15">
      <c r="B23" s="348"/>
      <c r="C23" s="348"/>
      <c r="D23" s="348"/>
      <c r="E23" s="350"/>
    </row>
    <row r="24" spans="1:39" ht="20.100000000000001" customHeight="1" x14ac:dyDescent="0.15">
      <c r="B24" s="348"/>
      <c r="C24" s="348"/>
      <c r="D24" s="348"/>
      <c r="E24" s="350"/>
    </row>
    <row r="25" spans="1:39" ht="20.100000000000001" customHeight="1" x14ac:dyDescent="0.15">
      <c r="B25" s="348"/>
      <c r="C25" s="348"/>
      <c r="D25" s="348"/>
      <c r="E25" s="350"/>
    </row>
    <row r="26" spans="1:39" ht="20.100000000000001" customHeight="1" x14ac:dyDescent="0.15">
      <c r="B26" s="348"/>
      <c r="C26" s="348"/>
      <c r="D26" s="348"/>
      <c r="E26" s="350"/>
    </row>
    <row r="27" spans="1:39" ht="20.100000000000001" customHeight="1" x14ac:dyDescent="0.15">
      <c r="B27" s="348"/>
      <c r="C27" s="348"/>
      <c r="D27" s="348"/>
      <c r="E27" s="350"/>
    </row>
    <row r="28" spans="1:39" ht="20.100000000000001" customHeight="1" x14ac:dyDescent="0.15"/>
    <row r="29" spans="1:39" ht="20.100000000000001" customHeight="1" x14ac:dyDescent="0.15"/>
    <row r="30" spans="1:39" ht="20.100000000000001" customHeight="1" x14ac:dyDescent="0.15"/>
    <row r="40" spans="1:39" ht="30" customHeight="1" x14ac:dyDescent="0.2">
      <c r="A40" s="352"/>
      <c r="B40" s="558" t="s">
        <v>154</v>
      </c>
      <c r="C40" s="558"/>
      <c r="D40" s="558"/>
      <c r="E40" s="558"/>
      <c r="F40" s="558"/>
      <c r="G40" s="558"/>
      <c r="H40" s="558"/>
      <c r="I40" s="558"/>
      <c r="J40" s="558"/>
      <c r="K40" s="558"/>
      <c r="L40" s="558"/>
      <c r="M40" s="558"/>
      <c r="N40" s="558"/>
      <c r="O40" s="558"/>
      <c r="P40" s="558"/>
      <c r="Q40" s="558"/>
      <c r="R40" s="558"/>
      <c r="S40" s="558"/>
      <c r="T40" s="558"/>
      <c r="U40" s="558"/>
      <c r="V40" s="558"/>
      <c r="W40" s="558"/>
      <c r="X40" s="558"/>
      <c r="Y40" s="558"/>
      <c r="Z40" s="558"/>
      <c r="AA40" s="558"/>
      <c r="AB40" s="558"/>
      <c r="AC40" s="558"/>
      <c r="AD40" s="558"/>
      <c r="AE40" s="558"/>
      <c r="AF40" s="558"/>
      <c r="AG40" s="558"/>
      <c r="AH40" s="558"/>
      <c r="AI40" s="558"/>
      <c r="AJ40" s="558"/>
      <c r="AK40" s="558"/>
      <c r="AL40" s="558"/>
      <c r="AM40" s="396"/>
    </row>
    <row r="41" spans="1:39" ht="18.75" x14ac:dyDescent="0.2">
      <c r="A41" s="352"/>
      <c r="B41" s="397"/>
      <c r="C41" s="397"/>
      <c r="D41" s="397"/>
      <c r="E41" s="397"/>
      <c r="F41" s="397"/>
      <c r="G41" s="397"/>
      <c r="H41" s="397"/>
      <c r="I41" s="397"/>
      <c r="J41" s="397"/>
      <c r="K41" s="397"/>
      <c r="L41" s="397"/>
      <c r="M41" s="397"/>
      <c r="N41" s="397"/>
      <c r="O41" s="397"/>
      <c r="P41" s="397"/>
      <c r="Q41" s="397"/>
      <c r="R41" s="397"/>
      <c r="S41" s="397"/>
      <c r="T41" s="397"/>
      <c r="U41" s="397"/>
      <c r="V41" s="397"/>
      <c r="W41" s="397"/>
      <c r="X41" s="397"/>
      <c r="Y41" s="397"/>
      <c r="Z41" s="397"/>
      <c r="AA41" s="397"/>
      <c r="AB41" s="397"/>
      <c r="AC41" s="397"/>
      <c r="AD41" s="397"/>
      <c r="AE41" s="397"/>
      <c r="AF41" s="397"/>
      <c r="AG41" s="397"/>
      <c r="AH41" s="397"/>
      <c r="AI41" s="397"/>
      <c r="AJ41" s="397"/>
      <c r="AK41" s="397"/>
      <c r="AL41" s="397"/>
      <c r="AM41" s="398"/>
    </row>
  </sheetData>
  <sheetProtection algorithmName="SHA-512" hashValue="TlRx+1xegBYKIcw8qfST2Pv/ayP8LQZHMe7UHKQEPotZZ/M/GZN/8a3P5TjfXpjGuur42CEwZS7PxGuMUA2zdg==" saltValue="qwjjJCjc1MOiTkintjr9fg==" spinCount="100000" sheet="1" objects="1" scenarios="1"/>
  <mergeCells count="106">
    <mergeCell ref="B1:AL1"/>
    <mergeCell ref="B2:E2"/>
    <mergeCell ref="AD2:AF2"/>
    <mergeCell ref="AG2:AL2"/>
    <mergeCell ref="W4:Y4"/>
    <mergeCell ref="Z4:AH4"/>
    <mergeCell ref="Z5:AA5"/>
    <mergeCell ref="AC5:AD5"/>
    <mergeCell ref="B6:F6"/>
    <mergeCell ref="G6:I6"/>
    <mergeCell ref="K6:L6"/>
    <mergeCell ref="M6:P6"/>
    <mergeCell ref="Q6:U6"/>
    <mergeCell ref="W6:Y6"/>
    <mergeCell ref="Z6:AL6"/>
    <mergeCell ref="B8:F8"/>
    <mergeCell ref="G8:U8"/>
    <mergeCell ref="W8:Y8"/>
    <mergeCell ref="Z8:AD8"/>
    <mergeCell ref="AE8:AG8"/>
    <mergeCell ref="AH8:AL8"/>
    <mergeCell ref="B7:F7"/>
    <mergeCell ref="G7:L7"/>
    <mergeCell ref="M7:P7"/>
    <mergeCell ref="Q7:U7"/>
    <mergeCell ref="W7:Y7"/>
    <mergeCell ref="Z7:AL7"/>
    <mergeCell ref="B10:K11"/>
    <mergeCell ref="L10:U11"/>
    <mergeCell ref="W10:Y10"/>
    <mergeCell ref="Z10:AD10"/>
    <mergeCell ref="AE10:AG10"/>
    <mergeCell ref="AH10:AL10"/>
    <mergeCell ref="W11:Y11"/>
    <mergeCell ref="Z11:AD11"/>
    <mergeCell ref="AE11:AG11"/>
    <mergeCell ref="AH11:AL11"/>
    <mergeCell ref="W12:Y12"/>
    <mergeCell ref="Z12:AL12"/>
    <mergeCell ref="B13:V13"/>
    <mergeCell ref="B14:E14"/>
    <mergeCell ref="F14:M14"/>
    <mergeCell ref="N14:P14"/>
    <mergeCell ref="Q14:R14"/>
    <mergeCell ref="S14:W14"/>
    <mergeCell ref="X14:AB14"/>
    <mergeCell ref="AC14:AG14"/>
    <mergeCell ref="AH14:AL14"/>
    <mergeCell ref="B15:C15"/>
    <mergeCell ref="D15:E15"/>
    <mergeCell ref="G15:L15"/>
    <mergeCell ref="N15:P15"/>
    <mergeCell ref="Q15:R15"/>
    <mergeCell ref="S15:W15"/>
    <mergeCell ref="X15:AB15"/>
    <mergeCell ref="AC15:AG15"/>
    <mergeCell ref="AH15:AL15"/>
    <mergeCell ref="X16:AB16"/>
    <mergeCell ref="AC16:AG16"/>
    <mergeCell ref="AH16:AL16"/>
    <mergeCell ref="B17:C17"/>
    <mergeCell ref="D17:E17"/>
    <mergeCell ref="G17:L17"/>
    <mergeCell ref="N17:P17"/>
    <mergeCell ref="Q17:R17"/>
    <mergeCell ref="S17:W17"/>
    <mergeCell ref="X17:AB17"/>
    <mergeCell ref="B16:C16"/>
    <mergeCell ref="D16:E16"/>
    <mergeCell ref="G16:L16"/>
    <mergeCell ref="N16:P16"/>
    <mergeCell ref="Q16:R16"/>
    <mergeCell ref="S16:W16"/>
    <mergeCell ref="AC17:AG17"/>
    <mergeCell ref="AH17:AL17"/>
    <mergeCell ref="B18:C18"/>
    <mergeCell ref="D18:E18"/>
    <mergeCell ref="G18:L18"/>
    <mergeCell ref="N18:P18"/>
    <mergeCell ref="Q18:R18"/>
    <mergeCell ref="S18:W18"/>
    <mergeCell ref="X18:AB18"/>
    <mergeCell ref="AC18:AG18"/>
    <mergeCell ref="AH18:AL18"/>
    <mergeCell ref="B19:C19"/>
    <mergeCell ref="D19:L19"/>
    <mergeCell ref="M19:N19"/>
    <mergeCell ref="O19:R19"/>
    <mergeCell ref="S19:W19"/>
    <mergeCell ref="X19:AB19"/>
    <mergeCell ref="AC19:AG19"/>
    <mergeCell ref="AH19:AL19"/>
    <mergeCell ref="B40:AL40"/>
    <mergeCell ref="AH20:AL20"/>
    <mergeCell ref="B21:L21"/>
    <mergeCell ref="M21:R21"/>
    <mergeCell ref="S21:W21"/>
    <mergeCell ref="X21:AB21"/>
    <mergeCell ref="AC21:AG21"/>
    <mergeCell ref="AH21:AL21"/>
    <mergeCell ref="B20:L20"/>
    <mergeCell ref="M20:N20"/>
    <mergeCell ref="O20:R20"/>
    <mergeCell ref="S20:W20"/>
    <mergeCell ref="X20:AB20"/>
    <mergeCell ref="AC20:AG20"/>
  </mergeCells>
  <phoneticPr fontId="2"/>
  <printOptions horizontalCentered="1"/>
  <pageMargins left="0.19685039370078741" right="0.19685039370078741" top="0.59055118110236227" bottom="0.19685039370078741" header="0.31496062992125984" footer="0.31496062992125984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00"/>
  </sheetPr>
  <dimension ref="A1:FI83"/>
  <sheetViews>
    <sheetView showGridLines="0" showZeros="0" view="pageBreakPreview" zoomScale="70" zoomScaleNormal="85" zoomScaleSheetLayoutView="70" workbookViewId="0"/>
  </sheetViews>
  <sheetFormatPr defaultColWidth="8.75" defaultRowHeight="13.5" x14ac:dyDescent="0.15"/>
  <cols>
    <col min="1" max="20" width="2.625" style="204" customWidth="1"/>
    <col min="21" max="26" width="2.75" style="204" customWidth="1"/>
    <col min="27" max="48" width="2.625" style="204" customWidth="1"/>
    <col min="49" max="52" width="2.625" style="451" customWidth="1"/>
    <col min="53" max="60" width="2.625" style="204" customWidth="1"/>
    <col min="61" max="66" width="2.75" style="204" customWidth="1"/>
    <col min="67" max="100" width="2.625" style="204" customWidth="1"/>
    <col min="101" max="106" width="2.75" style="204" customWidth="1"/>
    <col min="107" max="128" width="2.625" style="204" customWidth="1"/>
    <col min="129" max="132" width="2.625" style="451" customWidth="1"/>
    <col min="133" max="140" width="2.625" style="204" customWidth="1"/>
    <col min="141" max="146" width="2.75" style="204" customWidth="1"/>
    <col min="147" max="175" width="2.625" style="204" customWidth="1"/>
    <col min="176" max="185" width="2.125" style="204" customWidth="1"/>
    <col min="186" max="271" width="2.625" style="204" customWidth="1"/>
    <col min="272" max="16384" width="8.75" style="204"/>
  </cols>
  <sheetData>
    <row r="1" spans="1:165" x14ac:dyDescent="0.15">
      <c r="A1" s="203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447"/>
      <c r="AX1" s="447"/>
      <c r="AY1" s="447"/>
      <c r="AZ1" s="447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  <c r="DO1" s="203"/>
      <c r="DP1" s="203"/>
      <c r="DQ1" s="203"/>
      <c r="DR1" s="203"/>
      <c r="DS1" s="203"/>
      <c r="DT1" s="203"/>
      <c r="DU1" s="203"/>
      <c r="DV1" s="203"/>
      <c r="DW1" s="203"/>
      <c r="DX1" s="203"/>
      <c r="DY1" s="447"/>
      <c r="DZ1" s="447"/>
      <c r="EA1" s="447"/>
      <c r="EB1" s="447"/>
      <c r="EC1" s="203"/>
      <c r="ED1" s="203"/>
      <c r="EE1" s="203"/>
      <c r="EF1" s="203"/>
      <c r="EG1" s="203"/>
      <c r="EH1" s="203"/>
      <c r="EI1" s="203"/>
      <c r="EJ1" s="203"/>
      <c r="EK1" s="203"/>
      <c r="EL1" s="203"/>
      <c r="EM1" s="203"/>
      <c r="EN1" s="203"/>
      <c r="EO1" s="203"/>
      <c r="EP1" s="203"/>
      <c r="EQ1" s="203"/>
      <c r="ER1" s="203"/>
      <c r="ES1" s="203"/>
      <c r="ET1" s="203"/>
      <c r="EU1" s="203"/>
      <c r="EV1" s="203"/>
      <c r="EW1" s="203"/>
      <c r="EX1" s="203"/>
      <c r="EY1" s="203"/>
      <c r="EZ1" s="203"/>
      <c r="FA1" s="203"/>
      <c r="FB1" s="203"/>
      <c r="FC1" s="203"/>
      <c r="FD1" s="203"/>
    </row>
    <row r="2" spans="1:165" ht="12.95" customHeight="1" x14ac:dyDescent="0.15">
      <c r="A2" s="203"/>
      <c r="B2" s="203"/>
      <c r="C2" s="481"/>
      <c r="D2" s="481"/>
      <c r="E2" s="481"/>
      <c r="F2" s="481"/>
      <c r="G2" s="482"/>
      <c r="H2" s="482"/>
      <c r="I2" s="482"/>
      <c r="J2" s="482"/>
      <c r="K2" s="482"/>
      <c r="L2" s="482"/>
      <c r="M2" s="482"/>
      <c r="N2" s="482"/>
      <c r="O2" s="203"/>
      <c r="P2" s="1681" t="s">
        <v>171</v>
      </c>
      <c r="Q2" s="1681"/>
      <c r="R2" s="1681"/>
      <c r="S2" s="1681"/>
      <c r="T2" s="1681"/>
      <c r="U2" s="1681"/>
      <c r="V2" s="1681"/>
      <c r="W2" s="1681"/>
      <c r="X2" s="1681"/>
      <c r="Y2" s="1681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366" t="s">
        <v>269</v>
      </c>
      <c r="AO2" s="203"/>
      <c r="AP2" s="203"/>
      <c r="AQ2" s="203"/>
      <c r="AR2" s="203"/>
      <c r="AS2" s="203"/>
      <c r="AT2" s="203"/>
      <c r="AU2" s="203"/>
      <c r="AV2" s="203"/>
      <c r="AW2" s="447"/>
      <c r="AX2" s="447"/>
      <c r="AY2" s="447"/>
      <c r="AZ2" s="447"/>
      <c r="BA2" s="203"/>
      <c r="BB2" s="203"/>
      <c r="BC2" s="203"/>
      <c r="BD2" s="1681" t="s">
        <v>171</v>
      </c>
      <c r="BE2" s="1681"/>
      <c r="BF2" s="1681"/>
      <c r="BG2" s="1681"/>
      <c r="BH2" s="1681"/>
      <c r="BI2" s="1681"/>
      <c r="BJ2" s="1681"/>
      <c r="BK2" s="1681"/>
      <c r="BL2" s="1681"/>
      <c r="BM2" s="1681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  <c r="BZ2" s="203"/>
      <c r="CA2" s="203"/>
      <c r="CB2" s="203"/>
      <c r="CC2" s="203"/>
      <c r="CD2" s="203"/>
      <c r="CE2" s="481"/>
      <c r="CF2" s="481"/>
      <c r="CG2" s="481"/>
      <c r="CH2" s="481"/>
      <c r="CI2" s="482"/>
      <c r="CJ2" s="482"/>
      <c r="CK2" s="482"/>
      <c r="CL2" s="482"/>
      <c r="CM2" s="482"/>
      <c r="CN2" s="482"/>
      <c r="CO2" s="482"/>
      <c r="CP2" s="482"/>
      <c r="CQ2" s="203"/>
      <c r="CR2" s="1681" t="s">
        <v>171</v>
      </c>
      <c r="CS2" s="1681"/>
      <c r="CT2" s="1681"/>
      <c r="CU2" s="1681"/>
      <c r="CV2" s="1681"/>
      <c r="CW2" s="1681"/>
      <c r="CX2" s="1681"/>
      <c r="CY2" s="1681"/>
      <c r="CZ2" s="1681"/>
      <c r="DA2" s="1681"/>
      <c r="DB2" s="203"/>
      <c r="DC2" s="203"/>
      <c r="DD2" s="203"/>
      <c r="DE2" s="203"/>
      <c r="DF2" s="203"/>
      <c r="DG2" s="203"/>
      <c r="DH2" s="203"/>
      <c r="DI2" s="203"/>
      <c r="DJ2" s="203"/>
      <c r="DK2" s="203"/>
      <c r="DL2" s="203"/>
      <c r="DM2" s="203"/>
      <c r="DN2" s="203"/>
      <c r="DO2" s="203"/>
      <c r="DP2" s="366" t="s">
        <v>269</v>
      </c>
      <c r="DQ2" s="203"/>
      <c r="DR2" s="203"/>
      <c r="DS2" s="203"/>
      <c r="DT2" s="203"/>
      <c r="DU2" s="203"/>
      <c r="DV2" s="203"/>
      <c r="DW2" s="203"/>
      <c r="DX2" s="203"/>
      <c r="DY2" s="447"/>
      <c r="DZ2" s="447"/>
      <c r="EA2" s="447"/>
      <c r="EB2" s="447"/>
      <c r="EC2" s="203"/>
      <c r="ED2" s="203"/>
      <c r="EE2" s="203"/>
      <c r="EF2" s="1681" t="s">
        <v>171</v>
      </c>
      <c r="EG2" s="1681"/>
      <c r="EH2" s="1681"/>
      <c r="EI2" s="1681"/>
      <c r="EJ2" s="1681"/>
      <c r="EK2" s="1681"/>
      <c r="EL2" s="1681"/>
      <c r="EM2" s="1681"/>
      <c r="EN2" s="1681"/>
      <c r="EO2" s="1681"/>
      <c r="EP2" s="203"/>
      <c r="EQ2" s="203"/>
      <c r="ER2" s="203"/>
      <c r="ES2" s="203"/>
      <c r="ET2" s="203"/>
      <c r="EU2" s="203"/>
      <c r="EV2" s="203"/>
      <c r="EW2" s="203"/>
      <c r="EX2" s="203"/>
      <c r="EY2" s="203"/>
      <c r="EZ2" s="203"/>
      <c r="FA2" s="203"/>
      <c r="FB2" s="203"/>
      <c r="FC2" s="203"/>
      <c r="FD2" s="203"/>
    </row>
    <row r="3" spans="1:165" ht="12.95" customHeight="1" x14ac:dyDescent="0.15">
      <c r="A3" s="203"/>
      <c r="B3" s="203"/>
      <c r="C3" s="481"/>
      <c r="D3" s="481"/>
      <c r="E3" s="481"/>
      <c r="F3" s="481"/>
      <c r="G3" s="482"/>
      <c r="H3" s="482"/>
      <c r="I3" s="482"/>
      <c r="J3" s="482"/>
      <c r="K3" s="482"/>
      <c r="L3" s="482"/>
      <c r="M3" s="482"/>
      <c r="N3" s="482"/>
      <c r="O3" s="205"/>
      <c r="P3" s="1681"/>
      <c r="Q3" s="1681"/>
      <c r="R3" s="1681"/>
      <c r="S3" s="1681"/>
      <c r="T3" s="1681"/>
      <c r="U3" s="1681"/>
      <c r="V3" s="1681"/>
      <c r="W3" s="1681"/>
      <c r="X3" s="1681"/>
      <c r="Y3" s="1681"/>
      <c r="Z3" s="205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6"/>
      <c r="AN3" s="206"/>
      <c r="AO3" s="203"/>
      <c r="AP3" s="203"/>
      <c r="AQ3" s="205"/>
      <c r="AR3" s="205"/>
      <c r="AS3" s="205"/>
      <c r="AT3" s="205"/>
      <c r="AU3" s="205"/>
      <c r="AV3" s="205"/>
      <c r="AW3" s="448"/>
      <c r="AX3" s="448"/>
      <c r="AY3" s="448"/>
      <c r="AZ3" s="448"/>
      <c r="BA3" s="205"/>
      <c r="BB3" s="205"/>
      <c r="BC3" s="205"/>
      <c r="BD3" s="1681"/>
      <c r="BE3" s="1681"/>
      <c r="BF3" s="1681"/>
      <c r="BG3" s="1681"/>
      <c r="BH3" s="1681"/>
      <c r="BI3" s="1681"/>
      <c r="BJ3" s="1681"/>
      <c r="BK3" s="1681"/>
      <c r="BL3" s="1681"/>
      <c r="BM3" s="1681"/>
      <c r="BN3" s="205"/>
      <c r="BO3" s="203"/>
      <c r="BP3" s="203"/>
      <c r="BQ3" s="203"/>
      <c r="BR3" s="953" t="s">
        <v>0</v>
      </c>
      <c r="BS3" s="953"/>
      <c r="BT3" s="953"/>
      <c r="BU3" s="1682">
        <f>AG4</f>
        <v>0</v>
      </c>
      <c r="BV3" s="1682"/>
      <c r="BW3" s="1682"/>
      <c r="BX3" s="1682"/>
      <c r="BY3" s="1682"/>
      <c r="BZ3" s="1682"/>
      <c r="CA3" s="206"/>
      <c r="CB3" s="206"/>
      <c r="CC3" s="203"/>
      <c r="CD3" s="203"/>
      <c r="CE3" s="481"/>
      <c r="CF3" s="481"/>
      <c r="CG3" s="481"/>
      <c r="CH3" s="481"/>
      <c r="CI3" s="482"/>
      <c r="CJ3" s="482"/>
      <c r="CK3" s="482"/>
      <c r="CL3" s="482"/>
      <c r="CM3" s="482"/>
      <c r="CN3" s="482"/>
      <c r="CO3" s="482"/>
      <c r="CP3" s="482"/>
      <c r="CQ3" s="205"/>
      <c r="CR3" s="1681"/>
      <c r="CS3" s="1681"/>
      <c r="CT3" s="1681"/>
      <c r="CU3" s="1681"/>
      <c r="CV3" s="1681"/>
      <c r="CW3" s="1681"/>
      <c r="CX3" s="1681"/>
      <c r="CY3" s="1681"/>
      <c r="CZ3" s="1681"/>
      <c r="DA3" s="1681"/>
      <c r="DB3" s="205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  <c r="DO3" s="206"/>
      <c r="DP3" s="206"/>
      <c r="DQ3" s="203"/>
      <c r="DR3" s="203"/>
      <c r="DS3" s="205"/>
      <c r="DT3" s="205"/>
      <c r="DU3" s="205"/>
      <c r="DV3" s="205"/>
      <c r="DW3" s="205"/>
      <c r="DX3" s="205"/>
      <c r="DY3" s="448"/>
      <c r="DZ3" s="448"/>
      <c r="EA3" s="448"/>
      <c r="EB3" s="448"/>
      <c r="EC3" s="205"/>
      <c r="ED3" s="205"/>
      <c r="EE3" s="205"/>
      <c r="EF3" s="1681"/>
      <c r="EG3" s="1681"/>
      <c r="EH3" s="1681"/>
      <c r="EI3" s="1681"/>
      <c r="EJ3" s="1681"/>
      <c r="EK3" s="1681"/>
      <c r="EL3" s="1681"/>
      <c r="EM3" s="1681"/>
      <c r="EN3" s="1681"/>
      <c r="EO3" s="1681"/>
      <c r="EP3" s="205"/>
      <c r="EQ3" s="203"/>
      <c r="ER3" s="203"/>
      <c r="ES3" s="203"/>
      <c r="ET3" s="953" t="s">
        <v>0</v>
      </c>
      <c r="EU3" s="953"/>
      <c r="EV3" s="953"/>
      <c r="EW3" s="1682">
        <f>BU3</f>
        <v>0</v>
      </c>
      <c r="EX3" s="1682"/>
      <c r="EY3" s="1682"/>
      <c r="EZ3" s="1682"/>
      <c r="FA3" s="1682"/>
      <c r="FB3" s="1682"/>
      <c r="FC3" s="206"/>
      <c r="FD3" s="206"/>
    </row>
    <row r="4" spans="1:165" ht="12.95" customHeight="1" x14ac:dyDescent="0.15">
      <c r="A4" s="203"/>
      <c r="B4" s="203"/>
      <c r="C4" s="481"/>
      <c r="D4" s="481"/>
      <c r="E4" s="481"/>
      <c r="F4" s="481"/>
      <c r="G4" s="482"/>
      <c r="H4" s="482"/>
      <c r="I4" s="482"/>
      <c r="J4" s="482"/>
      <c r="K4" s="482"/>
      <c r="L4" s="482"/>
      <c r="M4" s="482"/>
      <c r="N4" s="482"/>
      <c r="O4" s="205"/>
      <c r="P4" s="1681"/>
      <c r="Q4" s="1681"/>
      <c r="R4" s="1681"/>
      <c r="S4" s="1681"/>
      <c r="T4" s="1681"/>
      <c r="U4" s="1681"/>
      <c r="V4" s="1681"/>
      <c r="W4" s="1681"/>
      <c r="X4" s="1681"/>
      <c r="Y4" s="1681"/>
      <c r="Z4" s="205"/>
      <c r="AA4" s="203"/>
      <c r="AB4" s="203"/>
      <c r="AC4" s="203"/>
      <c r="AD4" s="953" t="s">
        <v>0</v>
      </c>
      <c r="AE4" s="953"/>
      <c r="AF4" s="953"/>
      <c r="AG4" s="1750"/>
      <c r="AH4" s="1750"/>
      <c r="AI4" s="1750"/>
      <c r="AJ4" s="1750"/>
      <c r="AK4" s="1750"/>
      <c r="AL4" s="1750"/>
      <c r="AM4" s="206"/>
      <c r="AN4" s="206"/>
      <c r="AO4" s="203"/>
      <c r="AP4" s="203"/>
      <c r="AQ4" s="205"/>
      <c r="AR4" s="205"/>
      <c r="AS4" s="205"/>
      <c r="AT4" s="205"/>
      <c r="AU4" s="205"/>
      <c r="AV4" s="205"/>
      <c r="AW4" s="448"/>
      <c r="AX4" s="448"/>
      <c r="AY4" s="448"/>
      <c r="AZ4" s="448"/>
      <c r="BA4" s="205"/>
      <c r="BB4" s="205"/>
      <c r="BC4" s="205"/>
      <c r="BD4" s="1681"/>
      <c r="BE4" s="1681"/>
      <c r="BF4" s="1681"/>
      <c r="BG4" s="1681"/>
      <c r="BH4" s="1681"/>
      <c r="BI4" s="1681"/>
      <c r="BJ4" s="1681"/>
      <c r="BK4" s="1681"/>
      <c r="BL4" s="1681"/>
      <c r="BM4" s="1681"/>
      <c r="BN4" s="205"/>
      <c r="BO4" s="203"/>
      <c r="BP4" s="203"/>
      <c r="BQ4" s="203"/>
      <c r="BR4" s="399"/>
      <c r="BS4" s="399"/>
      <c r="BT4" s="399"/>
      <c r="BU4" s="400"/>
      <c r="BV4" s="400"/>
      <c r="BW4" s="400"/>
      <c r="BX4" s="400"/>
      <c r="BY4" s="400"/>
      <c r="BZ4" s="400"/>
      <c r="CA4" s="206"/>
      <c r="CB4" s="206"/>
      <c r="CC4" s="203"/>
      <c r="CD4" s="203"/>
      <c r="CE4" s="481"/>
      <c r="CF4" s="481"/>
      <c r="CG4" s="481"/>
      <c r="CH4" s="481"/>
      <c r="CI4" s="482"/>
      <c r="CJ4" s="482"/>
      <c r="CK4" s="482"/>
      <c r="CL4" s="482"/>
      <c r="CM4" s="482"/>
      <c r="CN4" s="482"/>
      <c r="CO4" s="482"/>
      <c r="CP4" s="482"/>
      <c r="CQ4" s="205"/>
      <c r="CR4" s="1681"/>
      <c r="CS4" s="1681"/>
      <c r="CT4" s="1681"/>
      <c r="CU4" s="1681"/>
      <c r="CV4" s="1681"/>
      <c r="CW4" s="1681"/>
      <c r="CX4" s="1681"/>
      <c r="CY4" s="1681"/>
      <c r="CZ4" s="1681"/>
      <c r="DA4" s="1681"/>
      <c r="DB4" s="205"/>
      <c r="DC4" s="203"/>
      <c r="DD4" s="203"/>
      <c r="DE4" s="203"/>
      <c r="DF4" s="953" t="s">
        <v>0</v>
      </c>
      <c r="DG4" s="953"/>
      <c r="DH4" s="953"/>
      <c r="DI4" s="1682">
        <f>AG4</f>
        <v>0</v>
      </c>
      <c r="DJ4" s="1682"/>
      <c r="DK4" s="1682"/>
      <c r="DL4" s="1682"/>
      <c r="DM4" s="1682"/>
      <c r="DN4" s="1682"/>
      <c r="DO4" s="206"/>
      <c r="DP4" s="206"/>
      <c r="DQ4" s="203"/>
      <c r="DR4" s="203"/>
      <c r="DS4" s="205"/>
      <c r="DT4" s="205"/>
      <c r="DU4" s="205"/>
      <c r="DV4" s="205"/>
      <c r="DW4" s="205"/>
      <c r="DX4" s="205"/>
      <c r="DY4" s="448"/>
      <c r="DZ4" s="448"/>
      <c r="EA4" s="448"/>
      <c r="EB4" s="448"/>
      <c r="EC4" s="205"/>
      <c r="ED4" s="205"/>
      <c r="EE4" s="205"/>
      <c r="EF4" s="1681"/>
      <c r="EG4" s="1681"/>
      <c r="EH4" s="1681"/>
      <c r="EI4" s="1681"/>
      <c r="EJ4" s="1681"/>
      <c r="EK4" s="1681"/>
      <c r="EL4" s="1681"/>
      <c r="EM4" s="1681"/>
      <c r="EN4" s="1681"/>
      <c r="EO4" s="1681"/>
      <c r="EP4" s="205"/>
      <c r="EQ4" s="203"/>
      <c r="ER4" s="203"/>
      <c r="ES4" s="203"/>
      <c r="ET4" s="522"/>
      <c r="EU4" s="522"/>
      <c r="EV4" s="522"/>
      <c r="EW4" s="523"/>
      <c r="EX4" s="523"/>
      <c r="EY4" s="523"/>
      <c r="EZ4" s="523"/>
      <c r="FA4" s="523"/>
      <c r="FB4" s="523"/>
      <c r="FC4" s="206"/>
      <c r="FD4" s="206"/>
    </row>
    <row r="5" spans="1:165" ht="9.9499999999999993" customHeight="1" x14ac:dyDescent="0.15">
      <c r="A5" s="205"/>
      <c r="B5" s="205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5"/>
      <c r="O5" s="205"/>
      <c r="P5" s="221"/>
      <c r="Q5" s="221"/>
      <c r="R5" s="221"/>
      <c r="S5" s="221"/>
      <c r="T5" s="221"/>
      <c r="U5" s="221"/>
      <c r="V5" s="221"/>
      <c r="W5" s="221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5"/>
      <c r="AO5" s="205"/>
      <c r="AP5" s="205"/>
      <c r="AQ5" s="205"/>
      <c r="AR5" s="205"/>
      <c r="AS5" s="205"/>
      <c r="AT5" s="205"/>
      <c r="AU5" s="205"/>
      <c r="AV5" s="205"/>
      <c r="AW5" s="448"/>
      <c r="AX5" s="448"/>
      <c r="AY5" s="448"/>
      <c r="AZ5" s="448"/>
      <c r="BA5" s="205"/>
      <c r="BB5" s="205"/>
      <c r="BC5" s="205"/>
      <c r="BD5" s="1681"/>
      <c r="BE5" s="1681"/>
      <c r="BF5" s="1681"/>
      <c r="BG5" s="1681"/>
      <c r="BH5" s="1681"/>
      <c r="BI5" s="1681"/>
      <c r="BJ5" s="1681"/>
      <c r="BK5" s="1681"/>
      <c r="BL5" s="1681"/>
      <c r="BM5" s="1681"/>
      <c r="BN5" s="205"/>
      <c r="BO5" s="205"/>
      <c r="BP5" s="205"/>
      <c r="BQ5" s="205"/>
      <c r="BR5" s="205"/>
      <c r="BS5" s="205"/>
      <c r="BT5" s="205"/>
      <c r="BU5" s="203"/>
      <c r="BV5" s="203"/>
      <c r="BW5" s="203"/>
      <c r="BX5" s="203"/>
      <c r="BY5" s="203"/>
      <c r="BZ5" s="203"/>
      <c r="CA5" s="205"/>
      <c r="CB5" s="205"/>
      <c r="CC5" s="205"/>
      <c r="CD5" s="205"/>
      <c r="CE5" s="203"/>
      <c r="CF5" s="203"/>
      <c r="CG5" s="203"/>
      <c r="CH5" s="203"/>
      <c r="CI5" s="203"/>
      <c r="CJ5" s="203"/>
      <c r="CK5" s="203"/>
      <c r="CL5" s="203"/>
      <c r="CM5" s="203"/>
      <c r="CN5" s="203"/>
      <c r="CO5" s="203"/>
      <c r="CP5" s="205"/>
      <c r="CQ5" s="205"/>
      <c r="CR5" s="221"/>
      <c r="CS5" s="221"/>
      <c r="CT5" s="221"/>
      <c r="CU5" s="221"/>
      <c r="CV5" s="221"/>
      <c r="CW5" s="221"/>
      <c r="CX5" s="221"/>
      <c r="CY5" s="221"/>
      <c r="CZ5" s="203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5"/>
      <c r="DQ5" s="205"/>
      <c r="DR5" s="205"/>
      <c r="DS5" s="205"/>
      <c r="DT5" s="205"/>
      <c r="DU5" s="205"/>
      <c r="DV5" s="205"/>
      <c r="DW5" s="205"/>
      <c r="DX5" s="205"/>
      <c r="DY5" s="448"/>
      <c r="DZ5" s="448"/>
      <c r="EA5" s="448"/>
      <c r="EB5" s="448"/>
      <c r="EC5" s="205"/>
      <c r="ED5" s="205"/>
      <c r="EE5" s="205"/>
      <c r="EF5" s="1681"/>
      <c r="EG5" s="1681"/>
      <c r="EH5" s="1681"/>
      <c r="EI5" s="1681"/>
      <c r="EJ5" s="1681"/>
      <c r="EK5" s="1681"/>
      <c r="EL5" s="1681"/>
      <c r="EM5" s="1681"/>
      <c r="EN5" s="1681"/>
      <c r="EO5" s="1681"/>
      <c r="EP5" s="205"/>
      <c r="EQ5" s="205"/>
      <c r="ER5" s="205"/>
      <c r="ES5" s="205"/>
      <c r="ET5" s="205"/>
      <c r="EU5" s="205"/>
      <c r="EV5" s="205"/>
      <c r="EW5" s="203"/>
      <c r="EX5" s="203"/>
      <c r="EY5" s="203"/>
      <c r="EZ5" s="203"/>
      <c r="FA5" s="203"/>
      <c r="FB5" s="203"/>
      <c r="FC5" s="205"/>
      <c r="FD5" s="205"/>
    </row>
    <row r="6" spans="1:165" ht="12" customHeight="1" x14ac:dyDescent="0.2">
      <c r="A6" s="435"/>
      <c r="B6" s="435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435"/>
      <c r="O6" s="435"/>
      <c r="P6" s="941" t="s">
        <v>308</v>
      </c>
      <c r="Q6" s="941"/>
      <c r="R6" s="941"/>
      <c r="S6" s="435"/>
      <c r="T6" s="435"/>
      <c r="U6" s="435"/>
      <c r="V6" s="435"/>
      <c r="W6" s="203"/>
      <c r="X6" s="942" t="s">
        <v>176</v>
      </c>
      <c r="Y6" s="942"/>
      <c r="Z6" s="942"/>
      <c r="AA6" s="1730"/>
      <c r="AB6" s="1730"/>
      <c r="AC6" s="1730"/>
      <c r="AD6" s="1730"/>
      <c r="AE6" s="1730"/>
      <c r="AF6" s="1730"/>
      <c r="AG6" s="1730"/>
      <c r="AH6" s="1730"/>
      <c r="AI6" s="1730"/>
      <c r="AJ6" s="1730"/>
      <c r="AK6" s="1730"/>
      <c r="AL6" s="1730"/>
      <c r="AM6" s="207"/>
      <c r="AN6" s="207"/>
      <c r="AO6" s="209"/>
      <c r="AP6" s="209"/>
      <c r="AQ6" s="209"/>
      <c r="AR6" s="209"/>
      <c r="AS6" s="209"/>
      <c r="AT6" s="209"/>
      <c r="AU6" s="209"/>
      <c r="AV6" s="209"/>
      <c r="AW6" s="449"/>
      <c r="AX6" s="449"/>
      <c r="AY6" s="449"/>
      <c r="AZ6" s="449"/>
      <c r="BA6" s="209"/>
      <c r="BB6" s="209"/>
      <c r="BC6" s="209"/>
      <c r="BD6" s="210"/>
      <c r="BE6" s="941" t="s">
        <v>169</v>
      </c>
      <c r="BF6" s="941"/>
      <c r="BG6" s="209"/>
      <c r="BH6" s="209"/>
      <c r="BI6" s="209"/>
      <c r="BJ6" s="209"/>
      <c r="BK6" s="211"/>
      <c r="BL6" s="212"/>
      <c r="BM6" s="213"/>
      <c r="BN6" s="213"/>
      <c r="BO6" s="213"/>
      <c r="BP6" s="212"/>
      <c r="BQ6" s="212"/>
      <c r="BR6" s="212"/>
      <c r="BS6" s="212"/>
      <c r="BT6" s="212"/>
      <c r="BU6" s="212"/>
      <c r="BV6" s="212"/>
      <c r="BW6" s="212"/>
      <c r="BX6" s="209"/>
      <c r="BY6" s="209"/>
      <c r="BZ6" s="209"/>
      <c r="CA6" s="209"/>
      <c r="CB6" s="209"/>
      <c r="CC6" s="524"/>
      <c r="CD6" s="524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524"/>
      <c r="CQ6" s="524"/>
      <c r="CR6" s="941" t="s">
        <v>308</v>
      </c>
      <c r="CS6" s="941"/>
      <c r="CT6" s="941"/>
      <c r="CU6" s="524"/>
      <c r="CV6" s="524"/>
      <c r="CW6" s="524"/>
      <c r="CX6" s="524"/>
      <c r="CY6" s="203"/>
      <c r="CZ6" s="942" t="s">
        <v>176</v>
      </c>
      <c r="DA6" s="942"/>
      <c r="DB6" s="942"/>
      <c r="DC6" s="1683">
        <f>AA6</f>
        <v>0</v>
      </c>
      <c r="DD6" s="1683"/>
      <c r="DE6" s="1683"/>
      <c r="DF6" s="1683"/>
      <c r="DG6" s="1683"/>
      <c r="DH6" s="1683"/>
      <c r="DI6" s="1683"/>
      <c r="DJ6" s="1683"/>
      <c r="DK6" s="1683"/>
      <c r="DL6" s="1683"/>
      <c r="DM6" s="1683"/>
      <c r="DN6" s="1683"/>
      <c r="DO6" s="524"/>
      <c r="DP6" s="524"/>
      <c r="DQ6" s="209"/>
      <c r="DR6" s="209"/>
      <c r="DS6" s="209"/>
      <c r="DT6" s="209"/>
      <c r="DU6" s="209"/>
      <c r="DV6" s="209"/>
      <c r="DW6" s="209"/>
      <c r="DX6" s="209"/>
      <c r="DY6" s="449"/>
      <c r="DZ6" s="449"/>
      <c r="EA6" s="449"/>
      <c r="EB6" s="449"/>
      <c r="EC6" s="209"/>
      <c r="ED6" s="209"/>
      <c r="EE6" s="209"/>
      <c r="EF6" s="210"/>
      <c r="EG6" s="941" t="s">
        <v>169</v>
      </c>
      <c r="EH6" s="941"/>
      <c r="EI6" s="209"/>
      <c r="EJ6" s="209"/>
      <c r="EK6" s="209"/>
      <c r="EL6" s="209"/>
      <c r="EM6" s="211"/>
      <c r="EN6" s="212"/>
      <c r="EO6" s="213"/>
      <c r="EP6" s="213"/>
      <c r="EQ6" s="213"/>
      <c r="ER6" s="212"/>
      <c r="ES6" s="212"/>
      <c r="ET6" s="212"/>
      <c r="EU6" s="212"/>
      <c r="EV6" s="212"/>
      <c r="EW6" s="212"/>
      <c r="EX6" s="212"/>
      <c r="EY6" s="212"/>
      <c r="EZ6" s="209"/>
      <c r="FA6" s="209"/>
      <c r="FB6" s="209"/>
      <c r="FC6" s="209"/>
      <c r="FD6" s="209"/>
    </row>
    <row r="7" spans="1:165" ht="12" customHeight="1" x14ac:dyDescent="0.2">
      <c r="A7" s="203"/>
      <c r="B7" s="203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941"/>
      <c r="Q7" s="941"/>
      <c r="R7" s="941"/>
      <c r="S7" s="205"/>
      <c r="T7" s="205"/>
      <c r="U7" s="205"/>
      <c r="V7" s="205"/>
      <c r="W7" s="205"/>
      <c r="X7" s="942"/>
      <c r="Y7" s="942"/>
      <c r="Z7" s="942"/>
      <c r="AA7" s="1730"/>
      <c r="AB7" s="1730"/>
      <c r="AC7" s="1730"/>
      <c r="AD7" s="1730"/>
      <c r="AE7" s="1730"/>
      <c r="AF7" s="1730"/>
      <c r="AG7" s="1730"/>
      <c r="AH7" s="1730"/>
      <c r="AI7" s="1730"/>
      <c r="AJ7" s="1730"/>
      <c r="AK7" s="1730"/>
      <c r="AL7" s="1730"/>
      <c r="AM7" s="203"/>
      <c r="AN7" s="203"/>
      <c r="AO7" s="211"/>
      <c r="AP7" s="211"/>
      <c r="AQ7" s="216"/>
      <c r="AR7" s="216"/>
      <c r="AS7" s="216"/>
      <c r="AT7" s="216"/>
      <c r="AU7" s="216"/>
      <c r="AV7" s="216"/>
      <c r="AW7" s="450"/>
      <c r="AX7" s="450"/>
      <c r="AY7" s="450"/>
      <c r="AZ7" s="450"/>
      <c r="BA7" s="216"/>
      <c r="BB7" s="216"/>
      <c r="BC7" s="216"/>
      <c r="BD7" s="210"/>
      <c r="BE7" s="941"/>
      <c r="BF7" s="941"/>
      <c r="BG7" s="216"/>
      <c r="BH7" s="216"/>
      <c r="BI7" s="216"/>
      <c r="BJ7" s="216"/>
      <c r="BK7" s="216"/>
      <c r="BL7" s="216"/>
      <c r="BM7" s="213"/>
      <c r="BN7" s="213"/>
      <c r="BO7" s="213"/>
      <c r="BP7" s="217"/>
      <c r="BQ7" s="217"/>
      <c r="BR7" s="218"/>
      <c r="BS7" s="217"/>
      <c r="BT7" s="217"/>
      <c r="BU7" s="219"/>
      <c r="BV7" s="219"/>
      <c r="BW7" s="219"/>
      <c r="BX7" s="219"/>
      <c r="BY7" s="219"/>
      <c r="BZ7" s="219"/>
      <c r="CA7" s="211"/>
      <c r="CB7" s="211"/>
      <c r="CC7" s="203"/>
      <c r="CD7" s="203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941"/>
      <c r="CS7" s="941"/>
      <c r="CT7" s="941"/>
      <c r="CU7" s="205"/>
      <c r="CV7" s="205"/>
      <c r="CW7" s="205"/>
      <c r="CX7" s="205"/>
      <c r="CY7" s="205"/>
      <c r="CZ7" s="942"/>
      <c r="DA7" s="942"/>
      <c r="DB7" s="942"/>
      <c r="DC7" s="1683"/>
      <c r="DD7" s="1683"/>
      <c r="DE7" s="1683"/>
      <c r="DF7" s="1683"/>
      <c r="DG7" s="1683"/>
      <c r="DH7" s="1683"/>
      <c r="DI7" s="1683"/>
      <c r="DJ7" s="1683"/>
      <c r="DK7" s="1683"/>
      <c r="DL7" s="1683"/>
      <c r="DM7" s="1683"/>
      <c r="DN7" s="1683"/>
      <c r="DO7" s="203"/>
      <c r="DP7" s="203"/>
      <c r="DQ7" s="211"/>
      <c r="DR7" s="211"/>
      <c r="DS7" s="216"/>
      <c r="DT7" s="216"/>
      <c r="DU7" s="216"/>
      <c r="DV7" s="216"/>
      <c r="DW7" s="216"/>
      <c r="DX7" s="216"/>
      <c r="DY7" s="450"/>
      <c r="DZ7" s="450"/>
      <c r="EA7" s="450"/>
      <c r="EB7" s="450"/>
      <c r="EC7" s="216"/>
      <c r="ED7" s="216"/>
      <c r="EE7" s="216"/>
      <c r="EF7" s="210"/>
      <c r="EG7" s="941"/>
      <c r="EH7" s="941"/>
      <c r="EI7" s="216"/>
      <c r="EJ7" s="216"/>
      <c r="EK7" s="216"/>
      <c r="EL7" s="216"/>
      <c r="EM7" s="216"/>
      <c r="EN7" s="216"/>
      <c r="EO7" s="213"/>
      <c r="EP7" s="213"/>
      <c r="EQ7" s="213"/>
      <c r="ER7" s="217"/>
      <c r="ES7" s="217"/>
      <c r="ET7" s="218"/>
      <c r="EU7" s="217"/>
      <c r="EV7" s="217"/>
      <c r="EW7" s="219"/>
      <c r="EX7" s="219"/>
      <c r="EY7" s="219"/>
      <c r="EZ7" s="219"/>
      <c r="FA7" s="219"/>
      <c r="FB7" s="219"/>
      <c r="FC7" s="211"/>
      <c r="FD7" s="211"/>
      <c r="FE7" s="220"/>
      <c r="FF7" s="220"/>
      <c r="FG7" s="220"/>
      <c r="FH7" s="220"/>
      <c r="FI7" s="220"/>
    </row>
    <row r="8" spans="1:165" ht="12" customHeight="1" x14ac:dyDescent="0.15">
      <c r="A8" s="205"/>
      <c r="B8" s="205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5"/>
      <c r="X8" s="942" t="s">
        <v>175</v>
      </c>
      <c r="Y8" s="942"/>
      <c r="Z8" s="942"/>
      <c r="AA8" s="1729"/>
      <c r="AB8" s="1729"/>
      <c r="AC8" s="1684" t="s">
        <v>4</v>
      </c>
      <c r="AD8" s="1729"/>
      <c r="AE8" s="1729"/>
      <c r="AF8" s="215"/>
      <c r="AG8" s="215"/>
      <c r="AH8" s="215"/>
      <c r="AI8" s="215"/>
      <c r="AJ8" s="215"/>
      <c r="AK8" s="215"/>
      <c r="AL8" s="203"/>
      <c r="AM8" s="222"/>
      <c r="AN8" s="222"/>
      <c r="AO8" s="216"/>
      <c r="AP8" s="216"/>
      <c r="AQ8" s="926"/>
      <c r="AR8" s="926"/>
      <c r="AS8" s="926"/>
      <c r="AT8" s="926"/>
      <c r="AU8" s="950"/>
      <c r="AV8" s="950"/>
      <c r="AW8" s="1744"/>
      <c r="AX8" s="1744"/>
      <c r="AY8" s="1744"/>
      <c r="AZ8" s="1744"/>
      <c r="BA8" s="950"/>
      <c r="BB8" s="991"/>
      <c r="BC8" s="991"/>
      <c r="BD8" s="445"/>
      <c r="BE8" s="445"/>
      <c r="BF8" s="445"/>
      <c r="BG8" s="950"/>
      <c r="BH8" s="950"/>
      <c r="BI8" s="950"/>
      <c r="BJ8" s="950"/>
      <c r="BK8" s="950"/>
      <c r="BL8" s="950"/>
      <c r="BM8" s="926"/>
      <c r="BN8" s="926"/>
      <c r="BO8" s="926"/>
      <c r="BP8" s="926"/>
      <c r="BQ8" s="926"/>
      <c r="BR8" s="926"/>
      <c r="BS8" s="926"/>
      <c r="BT8" s="926"/>
      <c r="BU8" s="926"/>
      <c r="BV8" s="926"/>
      <c r="BW8" s="926"/>
      <c r="BX8" s="926"/>
      <c r="BY8" s="926"/>
      <c r="BZ8" s="926"/>
      <c r="CA8" s="223"/>
      <c r="CB8" s="223"/>
      <c r="CC8" s="205"/>
      <c r="CD8" s="205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5"/>
      <c r="CZ8" s="942" t="s">
        <v>175</v>
      </c>
      <c r="DA8" s="942"/>
      <c r="DB8" s="942"/>
      <c r="DC8" s="1684">
        <f>AA8</f>
        <v>0</v>
      </c>
      <c r="DD8" s="1685"/>
      <c r="DE8" s="1684" t="s">
        <v>4</v>
      </c>
      <c r="DF8" s="1684">
        <f>AD8</f>
        <v>0</v>
      </c>
      <c r="DG8" s="1685"/>
      <c r="DH8" s="215"/>
      <c r="DI8" s="215"/>
      <c r="DJ8" s="215"/>
      <c r="DK8" s="215"/>
      <c r="DL8" s="215"/>
      <c r="DM8" s="215"/>
      <c r="DN8" s="203"/>
      <c r="DO8" s="222"/>
      <c r="DP8" s="222"/>
      <c r="DQ8" s="216"/>
      <c r="DR8" s="216"/>
      <c r="DS8" s="926"/>
      <c r="DT8" s="926"/>
      <c r="DU8" s="926"/>
      <c r="DV8" s="926"/>
      <c r="DW8" s="950"/>
      <c r="DX8" s="950"/>
      <c r="DY8" s="1744"/>
      <c r="DZ8" s="1744"/>
      <c r="EA8" s="1744"/>
      <c r="EB8" s="1744"/>
      <c r="EC8" s="950"/>
      <c r="ED8" s="991"/>
      <c r="EE8" s="991"/>
      <c r="EF8" s="952"/>
      <c r="EG8" s="952"/>
      <c r="EH8" s="952"/>
      <c r="EI8" s="950"/>
      <c r="EJ8" s="950"/>
      <c r="EK8" s="950"/>
      <c r="EL8" s="950"/>
      <c r="EM8" s="950"/>
      <c r="EN8" s="950"/>
      <c r="EO8" s="926"/>
      <c r="EP8" s="926"/>
      <c r="EQ8" s="926"/>
      <c r="ER8" s="926"/>
      <c r="ES8" s="926"/>
      <c r="ET8" s="926"/>
      <c r="EU8" s="926"/>
      <c r="EV8" s="926"/>
      <c r="EW8" s="926"/>
      <c r="EX8" s="926"/>
      <c r="EY8" s="926"/>
      <c r="EZ8" s="926"/>
      <c r="FA8" s="926"/>
      <c r="FB8" s="926"/>
      <c r="FC8" s="223"/>
      <c r="FD8" s="223"/>
      <c r="FE8" s="220"/>
      <c r="FF8" s="220"/>
      <c r="FG8" s="220"/>
      <c r="FH8" s="220"/>
      <c r="FI8" s="220"/>
    </row>
    <row r="9" spans="1:165" ht="12" customHeight="1" x14ac:dyDescent="0.15">
      <c r="A9" s="203"/>
      <c r="B9" s="203"/>
      <c r="C9" s="1686" t="s">
        <v>199</v>
      </c>
      <c r="D9" s="1686"/>
      <c r="E9" s="1686"/>
      <c r="F9" s="1686"/>
      <c r="G9" s="1686"/>
      <c r="H9" s="1686"/>
      <c r="I9" s="1686"/>
      <c r="J9" s="1686"/>
      <c r="K9" s="1686"/>
      <c r="L9" s="1686"/>
      <c r="M9" s="1686"/>
      <c r="N9" s="203"/>
      <c r="O9" s="203"/>
      <c r="P9" s="203"/>
      <c r="Q9" s="203"/>
      <c r="R9" s="203"/>
      <c r="S9" s="203"/>
      <c r="T9" s="203"/>
      <c r="U9" s="203"/>
      <c r="V9" s="203"/>
      <c r="W9" s="205"/>
      <c r="X9" s="942"/>
      <c r="Y9" s="942"/>
      <c r="Z9" s="942"/>
      <c r="AA9" s="1729"/>
      <c r="AB9" s="1729"/>
      <c r="AC9" s="1684"/>
      <c r="AD9" s="1729"/>
      <c r="AE9" s="1729"/>
      <c r="AF9" s="446"/>
      <c r="AG9" s="446"/>
      <c r="AH9" s="446"/>
      <c r="AI9" s="446"/>
      <c r="AJ9" s="446"/>
      <c r="AK9" s="446"/>
      <c r="AL9" s="203"/>
      <c r="AM9" s="205"/>
      <c r="AN9" s="205"/>
      <c r="AO9" s="211"/>
      <c r="AP9" s="211"/>
      <c r="AQ9" s="926"/>
      <c r="AR9" s="926"/>
      <c r="AS9" s="926"/>
      <c r="AT9" s="926"/>
      <c r="AU9" s="950"/>
      <c r="AV9" s="950"/>
      <c r="AW9" s="1744"/>
      <c r="AX9" s="1744"/>
      <c r="AY9" s="1744"/>
      <c r="AZ9" s="1744"/>
      <c r="BA9" s="991"/>
      <c r="BB9" s="991"/>
      <c r="BC9" s="991"/>
      <c r="BD9" s="954"/>
      <c r="BE9" s="954"/>
      <c r="BF9" s="954"/>
      <c r="BG9" s="950"/>
      <c r="BH9" s="950"/>
      <c r="BI9" s="950"/>
      <c r="BJ9" s="950"/>
      <c r="BK9" s="950"/>
      <c r="BL9" s="950"/>
      <c r="BM9" s="926"/>
      <c r="BN9" s="926"/>
      <c r="BO9" s="926"/>
      <c r="BP9" s="926"/>
      <c r="BQ9" s="926"/>
      <c r="BR9" s="926"/>
      <c r="BS9" s="926"/>
      <c r="BT9" s="926"/>
      <c r="BU9" s="926"/>
      <c r="BV9" s="926"/>
      <c r="BW9" s="926"/>
      <c r="BX9" s="926"/>
      <c r="BY9" s="926"/>
      <c r="BZ9" s="926"/>
      <c r="CA9" s="216"/>
      <c r="CB9" s="216"/>
      <c r="CC9" s="203"/>
      <c r="CD9" s="203"/>
      <c r="CE9" s="1686" t="s">
        <v>199</v>
      </c>
      <c r="CF9" s="1686"/>
      <c r="CG9" s="1686"/>
      <c r="CH9" s="1686"/>
      <c r="CI9" s="1686"/>
      <c r="CJ9" s="1686"/>
      <c r="CK9" s="1686"/>
      <c r="CL9" s="1686"/>
      <c r="CM9" s="1686"/>
      <c r="CN9" s="1686"/>
      <c r="CO9" s="1686"/>
      <c r="CP9" s="203"/>
      <c r="CQ9" s="203"/>
      <c r="CR9" s="203"/>
      <c r="CS9" s="203"/>
      <c r="CT9" s="203"/>
      <c r="CU9" s="203"/>
      <c r="CV9" s="203"/>
      <c r="CW9" s="203"/>
      <c r="CX9" s="203"/>
      <c r="CY9" s="205"/>
      <c r="CZ9" s="942"/>
      <c r="DA9" s="942"/>
      <c r="DB9" s="942"/>
      <c r="DC9" s="1685"/>
      <c r="DD9" s="1685"/>
      <c r="DE9" s="1684"/>
      <c r="DF9" s="1685"/>
      <c r="DG9" s="1685"/>
      <c r="DH9" s="525"/>
      <c r="DI9" s="525"/>
      <c r="DJ9" s="525"/>
      <c r="DK9" s="525"/>
      <c r="DL9" s="525"/>
      <c r="DM9" s="525"/>
      <c r="DN9" s="203"/>
      <c r="DO9" s="205"/>
      <c r="DP9" s="205"/>
      <c r="DQ9" s="211"/>
      <c r="DR9" s="211"/>
      <c r="DS9" s="926"/>
      <c r="DT9" s="926"/>
      <c r="DU9" s="926"/>
      <c r="DV9" s="926"/>
      <c r="DW9" s="950"/>
      <c r="DX9" s="950"/>
      <c r="DY9" s="1744"/>
      <c r="DZ9" s="1744"/>
      <c r="EA9" s="1744"/>
      <c r="EB9" s="1744"/>
      <c r="EC9" s="991"/>
      <c r="ED9" s="991"/>
      <c r="EE9" s="991"/>
      <c r="EF9" s="954"/>
      <c r="EG9" s="954"/>
      <c r="EH9" s="954"/>
      <c r="EI9" s="950"/>
      <c r="EJ9" s="950"/>
      <c r="EK9" s="950"/>
      <c r="EL9" s="950"/>
      <c r="EM9" s="950"/>
      <c r="EN9" s="950"/>
      <c r="EO9" s="926"/>
      <c r="EP9" s="926"/>
      <c r="EQ9" s="926"/>
      <c r="ER9" s="926"/>
      <c r="ES9" s="926"/>
      <c r="ET9" s="926"/>
      <c r="EU9" s="926"/>
      <c r="EV9" s="926"/>
      <c r="EW9" s="926"/>
      <c r="EX9" s="926"/>
      <c r="EY9" s="926"/>
      <c r="EZ9" s="926"/>
      <c r="FA9" s="926"/>
      <c r="FB9" s="926"/>
      <c r="FC9" s="216"/>
      <c r="FD9" s="216"/>
      <c r="FE9" s="220"/>
      <c r="FF9" s="220"/>
      <c r="FG9" s="220"/>
    </row>
    <row r="10" spans="1:165" ht="12" customHeight="1" thickBot="1" x14ac:dyDescent="0.2">
      <c r="A10" s="203"/>
      <c r="B10" s="203"/>
      <c r="C10" s="1686"/>
      <c r="D10" s="1686"/>
      <c r="E10" s="1686"/>
      <c r="F10" s="1686"/>
      <c r="G10" s="1686"/>
      <c r="H10" s="1686"/>
      <c r="I10" s="1686"/>
      <c r="J10" s="1686"/>
      <c r="K10" s="1686"/>
      <c r="L10" s="1686"/>
      <c r="M10" s="1686"/>
      <c r="N10" s="203"/>
      <c r="O10" s="203"/>
      <c r="P10" s="203"/>
      <c r="Q10" s="203"/>
      <c r="R10" s="203"/>
      <c r="S10" s="203"/>
      <c r="T10" s="203"/>
      <c r="U10" s="203"/>
      <c r="V10" s="203"/>
      <c r="W10" s="205"/>
      <c r="X10" s="942" t="s">
        <v>185</v>
      </c>
      <c r="Y10" s="942"/>
      <c r="Z10" s="942"/>
      <c r="AA10" s="1728"/>
      <c r="AB10" s="1728"/>
      <c r="AC10" s="1728"/>
      <c r="AD10" s="1728"/>
      <c r="AE10" s="1728"/>
      <c r="AF10" s="1728"/>
      <c r="AG10" s="1728"/>
      <c r="AH10" s="1728"/>
      <c r="AI10" s="1728"/>
      <c r="AJ10" s="1728"/>
      <c r="AK10" s="1728"/>
      <c r="AL10" s="1728"/>
      <c r="AM10" s="205"/>
      <c r="AN10" s="203"/>
      <c r="AO10" s="211"/>
      <c r="AP10" s="211"/>
      <c r="AQ10" s="923" t="s">
        <v>117</v>
      </c>
      <c r="AR10" s="921"/>
      <c r="AS10" s="921"/>
      <c r="AT10" s="921"/>
      <c r="AU10" s="956" t="s">
        <v>114</v>
      </c>
      <c r="AV10" s="956"/>
      <c r="AW10" s="1732" t="s">
        <v>179</v>
      </c>
      <c r="AX10" s="1733"/>
      <c r="AY10" s="1733"/>
      <c r="AZ10" s="1734"/>
      <c r="BA10" s="961" t="s">
        <v>187</v>
      </c>
      <c r="BB10" s="962"/>
      <c r="BC10" s="963"/>
      <c r="BD10" s="967" t="s">
        <v>166</v>
      </c>
      <c r="BE10" s="968"/>
      <c r="BF10" s="969"/>
      <c r="BG10" s="1031" t="s">
        <v>167</v>
      </c>
      <c r="BH10" s="928"/>
      <c r="BI10" s="928"/>
      <c r="BJ10" s="928" t="s">
        <v>168</v>
      </c>
      <c r="BK10" s="928"/>
      <c r="BL10" s="1019"/>
      <c r="BM10" s="923" t="s">
        <v>170</v>
      </c>
      <c r="BN10" s="921"/>
      <c r="BO10" s="921"/>
      <c r="BP10" s="921"/>
      <c r="BQ10" s="921"/>
      <c r="BR10" s="921"/>
      <c r="BS10" s="921"/>
      <c r="BT10" s="921"/>
      <c r="BU10" s="921"/>
      <c r="BV10" s="921"/>
      <c r="BW10" s="921"/>
      <c r="BX10" s="921"/>
      <c r="BY10" s="921"/>
      <c r="BZ10" s="922"/>
      <c r="CA10" s="211"/>
      <c r="CB10" s="211"/>
      <c r="CC10" s="203"/>
      <c r="CD10" s="203"/>
      <c r="CE10" s="1686"/>
      <c r="CF10" s="1686"/>
      <c r="CG10" s="1686"/>
      <c r="CH10" s="1686"/>
      <c r="CI10" s="1686"/>
      <c r="CJ10" s="1686"/>
      <c r="CK10" s="1686"/>
      <c r="CL10" s="1686"/>
      <c r="CM10" s="1686"/>
      <c r="CN10" s="1686"/>
      <c r="CO10" s="1686"/>
      <c r="CP10" s="203"/>
      <c r="CQ10" s="203"/>
      <c r="CR10" s="203"/>
      <c r="CS10" s="203"/>
      <c r="CT10" s="203"/>
      <c r="CU10" s="203"/>
      <c r="CV10" s="203"/>
      <c r="CW10" s="203"/>
      <c r="CX10" s="203"/>
      <c r="CY10" s="205"/>
      <c r="CZ10" s="942" t="s">
        <v>185</v>
      </c>
      <c r="DA10" s="942"/>
      <c r="DB10" s="942"/>
      <c r="DC10" s="1687">
        <f>AA10</f>
        <v>0</v>
      </c>
      <c r="DD10" s="1687"/>
      <c r="DE10" s="1687"/>
      <c r="DF10" s="1687"/>
      <c r="DG10" s="1687"/>
      <c r="DH10" s="1687"/>
      <c r="DI10" s="1687"/>
      <c r="DJ10" s="1687"/>
      <c r="DK10" s="1687"/>
      <c r="DL10" s="1687"/>
      <c r="DM10" s="1687"/>
      <c r="DN10" s="1687"/>
      <c r="DO10" s="205"/>
      <c r="DP10" s="203"/>
      <c r="DQ10" s="211"/>
      <c r="DR10" s="211"/>
      <c r="DS10" s="923" t="s">
        <v>117</v>
      </c>
      <c r="DT10" s="921"/>
      <c r="DU10" s="921"/>
      <c r="DV10" s="921"/>
      <c r="DW10" s="956" t="s">
        <v>114</v>
      </c>
      <c r="DX10" s="956"/>
      <c r="DY10" s="1732" t="s">
        <v>179</v>
      </c>
      <c r="DZ10" s="1733"/>
      <c r="EA10" s="1733"/>
      <c r="EB10" s="1734"/>
      <c r="EC10" s="961" t="s">
        <v>187</v>
      </c>
      <c r="ED10" s="962"/>
      <c r="EE10" s="963"/>
      <c r="EF10" s="967" t="s">
        <v>166</v>
      </c>
      <c r="EG10" s="968"/>
      <c r="EH10" s="969"/>
      <c r="EI10" s="1031" t="s">
        <v>167</v>
      </c>
      <c r="EJ10" s="928"/>
      <c r="EK10" s="928"/>
      <c r="EL10" s="928" t="s">
        <v>168</v>
      </c>
      <c r="EM10" s="928"/>
      <c r="EN10" s="1019"/>
      <c r="EO10" s="923" t="s">
        <v>113</v>
      </c>
      <c r="EP10" s="921"/>
      <c r="EQ10" s="921"/>
      <c r="ER10" s="921"/>
      <c r="ES10" s="921"/>
      <c r="ET10" s="921"/>
      <c r="EU10" s="921"/>
      <c r="EV10" s="921"/>
      <c r="EW10" s="921"/>
      <c r="EX10" s="921"/>
      <c r="EY10" s="921"/>
      <c r="EZ10" s="921"/>
      <c r="FA10" s="921"/>
      <c r="FB10" s="922"/>
      <c r="FC10" s="211"/>
      <c r="FD10" s="211"/>
    </row>
    <row r="11" spans="1:165" ht="12" customHeight="1" thickTop="1" x14ac:dyDescent="0.15">
      <c r="A11" s="203"/>
      <c r="B11" s="203"/>
      <c r="C11" s="971" t="s">
        <v>326</v>
      </c>
      <c r="D11" s="972"/>
      <c r="E11" s="972"/>
      <c r="F11" s="972"/>
      <c r="G11" s="972"/>
      <c r="H11" s="972"/>
      <c r="I11" s="972"/>
      <c r="J11" s="972"/>
      <c r="K11" s="972"/>
      <c r="L11" s="972"/>
      <c r="M11" s="973"/>
      <c r="N11" s="1709">
        <f>SUM(C56,AI56)</f>
        <v>0</v>
      </c>
      <c r="O11" s="1710"/>
      <c r="P11" s="1710"/>
      <c r="Q11" s="1710"/>
      <c r="R11" s="1710"/>
      <c r="S11" s="1710"/>
      <c r="T11" s="1710"/>
      <c r="U11" s="1710"/>
      <c r="V11" s="1711"/>
      <c r="W11" s="205"/>
      <c r="X11" s="942"/>
      <c r="Y11" s="942"/>
      <c r="Z11" s="942"/>
      <c r="AA11" s="1728"/>
      <c r="AB11" s="1728"/>
      <c r="AC11" s="1728"/>
      <c r="AD11" s="1728"/>
      <c r="AE11" s="1728"/>
      <c r="AF11" s="1728"/>
      <c r="AG11" s="1728"/>
      <c r="AH11" s="1728"/>
      <c r="AI11" s="1728"/>
      <c r="AJ11" s="1728"/>
      <c r="AK11" s="1728"/>
      <c r="AL11" s="1728"/>
      <c r="AM11" s="205"/>
      <c r="AN11" s="224"/>
      <c r="AO11" s="211"/>
      <c r="AP11" s="211"/>
      <c r="AQ11" s="925"/>
      <c r="AR11" s="926"/>
      <c r="AS11" s="926"/>
      <c r="AT11" s="926"/>
      <c r="AU11" s="957"/>
      <c r="AV11" s="957"/>
      <c r="AW11" s="1735" t="s">
        <v>172</v>
      </c>
      <c r="AX11" s="1736"/>
      <c r="AY11" s="1737" t="s">
        <v>173</v>
      </c>
      <c r="AZ11" s="1738"/>
      <c r="BA11" s="964"/>
      <c r="BB11" s="965"/>
      <c r="BC11" s="966"/>
      <c r="BD11" s="918" t="s">
        <v>126</v>
      </c>
      <c r="BE11" s="919"/>
      <c r="BF11" s="920"/>
      <c r="BG11" s="1032"/>
      <c r="BH11" s="930"/>
      <c r="BI11" s="930"/>
      <c r="BJ11" s="930"/>
      <c r="BK11" s="930"/>
      <c r="BL11" s="1033"/>
      <c r="BM11" s="923" t="s">
        <v>181</v>
      </c>
      <c r="BN11" s="921"/>
      <c r="BO11" s="921"/>
      <c r="BP11" s="922"/>
      <c r="BQ11" s="923" t="s">
        <v>172</v>
      </c>
      <c r="BR11" s="921"/>
      <c r="BS11" s="921"/>
      <c r="BT11" s="924" t="s">
        <v>173</v>
      </c>
      <c r="BU11" s="921"/>
      <c r="BV11" s="922"/>
      <c r="BW11" s="925"/>
      <c r="BX11" s="926"/>
      <c r="BY11" s="926"/>
      <c r="BZ11" s="927"/>
      <c r="CA11" s="224"/>
      <c r="CB11" s="224"/>
      <c r="CC11" s="203"/>
      <c r="CD11" s="203"/>
      <c r="CE11" s="971" t="s">
        <v>326</v>
      </c>
      <c r="CF11" s="972"/>
      <c r="CG11" s="972"/>
      <c r="CH11" s="972"/>
      <c r="CI11" s="972"/>
      <c r="CJ11" s="972"/>
      <c r="CK11" s="972"/>
      <c r="CL11" s="972"/>
      <c r="CM11" s="972"/>
      <c r="CN11" s="972"/>
      <c r="CO11" s="973"/>
      <c r="CP11" s="1688">
        <f>N11</f>
        <v>0</v>
      </c>
      <c r="CQ11" s="1689"/>
      <c r="CR11" s="1689"/>
      <c r="CS11" s="1689"/>
      <c r="CT11" s="1689"/>
      <c r="CU11" s="1689"/>
      <c r="CV11" s="1689"/>
      <c r="CW11" s="1689"/>
      <c r="CX11" s="1690"/>
      <c r="CY11" s="205"/>
      <c r="CZ11" s="942"/>
      <c r="DA11" s="942"/>
      <c r="DB11" s="942"/>
      <c r="DC11" s="1687"/>
      <c r="DD11" s="1687"/>
      <c r="DE11" s="1687"/>
      <c r="DF11" s="1687"/>
      <c r="DG11" s="1687"/>
      <c r="DH11" s="1687"/>
      <c r="DI11" s="1687"/>
      <c r="DJ11" s="1687"/>
      <c r="DK11" s="1687"/>
      <c r="DL11" s="1687"/>
      <c r="DM11" s="1687"/>
      <c r="DN11" s="1687"/>
      <c r="DO11" s="205"/>
      <c r="DP11" s="224"/>
      <c r="DQ11" s="211"/>
      <c r="DR11" s="211"/>
      <c r="DS11" s="925"/>
      <c r="DT11" s="926"/>
      <c r="DU11" s="926"/>
      <c r="DV11" s="926"/>
      <c r="DW11" s="957"/>
      <c r="DX11" s="957"/>
      <c r="DY11" s="1735" t="s">
        <v>172</v>
      </c>
      <c r="DZ11" s="1736"/>
      <c r="EA11" s="1737" t="s">
        <v>150</v>
      </c>
      <c r="EB11" s="1738"/>
      <c r="EC11" s="964"/>
      <c r="ED11" s="965"/>
      <c r="EE11" s="966"/>
      <c r="EF11" s="918" t="s">
        <v>126</v>
      </c>
      <c r="EG11" s="919"/>
      <c r="EH11" s="920"/>
      <c r="EI11" s="1032"/>
      <c r="EJ11" s="930"/>
      <c r="EK11" s="930"/>
      <c r="EL11" s="930"/>
      <c r="EM11" s="930"/>
      <c r="EN11" s="1033"/>
      <c r="EO11" s="923" t="s">
        <v>114</v>
      </c>
      <c r="EP11" s="921"/>
      <c r="EQ11" s="921"/>
      <c r="ER11" s="922"/>
      <c r="ES11" s="923" t="s">
        <v>172</v>
      </c>
      <c r="ET11" s="921"/>
      <c r="EU11" s="921"/>
      <c r="EV11" s="924" t="s">
        <v>150</v>
      </c>
      <c r="EW11" s="921"/>
      <c r="EX11" s="922"/>
      <c r="EY11" s="925"/>
      <c r="EZ11" s="926"/>
      <c r="FA11" s="926"/>
      <c r="FB11" s="927"/>
      <c r="FC11" s="224"/>
      <c r="FD11" s="224"/>
    </row>
    <row r="12" spans="1:165" ht="12" customHeight="1" thickBot="1" x14ac:dyDescent="0.2">
      <c r="A12" s="203"/>
      <c r="B12" s="203"/>
      <c r="C12" s="974"/>
      <c r="D12" s="975"/>
      <c r="E12" s="975"/>
      <c r="F12" s="975"/>
      <c r="G12" s="975"/>
      <c r="H12" s="975"/>
      <c r="I12" s="975"/>
      <c r="J12" s="975"/>
      <c r="K12" s="975"/>
      <c r="L12" s="975"/>
      <c r="M12" s="976"/>
      <c r="N12" s="1712"/>
      <c r="O12" s="1713"/>
      <c r="P12" s="1713"/>
      <c r="Q12" s="1713"/>
      <c r="R12" s="1713"/>
      <c r="S12" s="1714"/>
      <c r="T12" s="1714"/>
      <c r="U12" s="1714"/>
      <c r="V12" s="1715"/>
      <c r="W12" s="205"/>
      <c r="X12" s="942" t="s">
        <v>186</v>
      </c>
      <c r="Y12" s="942"/>
      <c r="Z12" s="942"/>
      <c r="AA12" s="1728"/>
      <c r="AB12" s="1728"/>
      <c r="AC12" s="1728"/>
      <c r="AD12" s="1728"/>
      <c r="AE12" s="1728"/>
      <c r="AF12" s="1728"/>
      <c r="AG12" s="1728"/>
      <c r="AH12" s="1728"/>
      <c r="AI12" s="1728"/>
      <c r="AJ12" s="1728"/>
      <c r="AK12" s="1728"/>
      <c r="AL12" s="1728"/>
      <c r="AM12" s="205"/>
      <c r="AN12" s="224"/>
      <c r="AO12" s="211"/>
      <c r="AP12" s="211"/>
      <c r="AQ12" s="1626"/>
      <c r="AR12" s="1626"/>
      <c r="AS12" s="1626"/>
      <c r="AT12" s="1627"/>
      <c r="AU12" s="913"/>
      <c r="AV12" s="914"/>
      <c r="AW12" s="1741"/>
      <c r="AX12" s="1742"/>
      <c r="AY12" s="1743"/>
      <c r="AZ12" s="1741"/>
      <c r="BA12" s="1000"/>
      <c r="BB12" s="935"/>
      <c r="BC12" s="936"/>
      <c r="BD12" s="900">
        <f t="shared" ref="BD12" si="0">ROUND(BA12*0.8,0)</f>
        <v>0</v>
      </c>
      <c r="BE12" s="901"/>
      <c r="BF12" s="901"/>
      <c r="BG12" s="902">
        <f t="shared" ref="BG12:BG42" si="1">ROUND(BD12/8*1.25,0)</f>
        <v>0</v>
      </c>
      <c r="BH12" s="903"/>
      <c r="BI12" s="903"/>
      <c r="BJ12" s="903">
        <f t="shared" ref="BJ12:BJ42" si="2">ROUND(BD12/8*1.25,0)</f>
        <v>0</v>
      </c>
      <c r="BK12" s="903"/>
      <c r="BL12" s="1084"/>
      <c r="BM12" s="1040">
        <f t="shared" ref="BM12" si="3">ROUND(BD12*AU12,0)</f>
        <v>0</v>
      </c>
      <c r="BN12" s="937"/>
      <c r="BO12" s="937"/>
      <c r="BP12" s="938"/>
      <c r="BQ12" s="933">
        <f t="shared" ref="BQ12" si="4">ROUND(BG12*AW12,0)</f>
        <v>0</v>
      </c>
      <c r="BR12" s="933"/>
      <c r="BS12" s="939"/>
      <c r="BT12" s="932">
        <f t="shared" ref="BT12" si="5">ROUND(BJ12*AY12,0)</f>
        <v>0</v>
      </c>
      <c r="BU12" s="933"/>
      <c r="BV12" s="933"/>
      <c r="BW12" s="907">
        <f t="shared" ref="BW12" si="6">SUM(BM12:BV13)</f>
        <v>0</v>
      </c>
      <c r="BX12" s="908"/>
      <c r="BY12" s="908"/>
      <c r="BZ12" s="908"/>
      <c r="CA12" s="224"/>
      <c r="CB12" s="224"/>
      <c r="CC12" s="203"/>
      <c r="CD12" s="203"/>
      <c r="CE12" s="974"/>
      <c r="CF12" s="975"/>
      <c r="CG12" s="975"/>
      <c r="CH12" s="975"/>
      <c r="CI12" s="975"/>
      <c r="CJ12" s="975"/>
      <c r="CK12" s="975"/>
      <c r="CL12" s="975"/>
      <c r="CM12" s="975"/>
      <c r="CN12" s="975"/>
      <c r="CO12" s="976"/>
      <c r="CP12" s="1691"/>
      <c r="CQ12" s="1692"/>
      <c r="CR12" s="1692"/>
      <c r="CS12" s="1692"/>
      <c r="CT12" s="1692"/>
      <c r="CU12" s="1693"/>
      <c r="CV12" s="1693"/>
      <c r="CW12" s="1693"/>
      <c r="CX12" s="1694"/>
      <c r="CY12" s="205"/>
      <c r="CZ12" s="942" t="s">
        <v>186</v>
      </c>
      <c r="DA12" s="942"/>
      <c r="DB12" s="942"/>
      <c r="DC12" s="1687">
        <f>AA12</f>
        <v>0</v>
      </c>
      <c r="DD12" s="1687"/>
      <c r="DE12" s="1687"/>
      <c r="DF12" s="1687"/>
      <c r="DG12" s="1687"/>
      <c r="DH12" s="1687"/>
      <c r="DI12" s="1687"/>
      <c r="DJ12" s="1687"/>
      <c r="DK12" s="1687"/>
      <c r="DL12" s="1687"/>
      <c r="DM12" s="1687"/>
      <c r="DN12" s="1687"/>
      <c r="DO12" s="205"/>
      <c r="DP12" s="224"/>
      <c r="DQ12" s="211"/>
      <c r="DR12" s="211"/>
      <c r="DS12" s="1644">
        <f t="shared" ref="DS12:DS42" si="7">AQ12</f>
        <v>0</v>
      </c>
      <c r="DT12" s="1644"/>
      <c r="DU12" s="1644"/>
      <c r="DV12" s="1645"/>
      <c r="DW12" s="1646">
        <f t="shared" ref="DW12:DW42" si="8">AU12</f>
        <v>0</v>
      </c>
      <c r="DX12" s="1762"/>
      <c r="DY12" s="1647">
        <f t="shared" ref="DY12:DY42" si="9">AW12</f>
        <v>0</v>
      </c>
      <c r="DZ12" s="1648"/>
      <c r="EA12" s="1649">
        <f t="shared" ref="EA12:EA42" si="10">AY12</f>
        <v>0</v>
      </c>
      <c r="EB12" s="1647"/>
      <c r="EC12" s="1763">
        <f t="shared" ref="EC12:EC42" si="11">BA12</f>
        <v>0</v>
      </c>
      <c r="ED12" s="1650"/>
      <c r="EE12" s="1651"/>
      <c r="EF12" s="900">
        <f t="shared" ref="EF12" si="12">ROUND(EC12*0.8,0)</f>
        <v>0</v>
      </c>
      <c r="EG12" s="901"/>
      <c r="EH12" s="901"/>
      <c r="EI12" s="902">
        <f t="shared" ref="EI12:EI42" si="13">ROUND(EF12/8*1.25,0)</f>
        <v>0</v>
      </c>
      <c r="EJ12" s="903"/>
      <c r="EK12" s="903"/>
      <c r="EL12" s="903">
        <f t="shared" ref="EL12:EL42" si="14">ROUND(EF12/8*1.25,0)</f>
        <v>0</v>
      </c>
      <c r="EM12" s="903"/>
      <c r="EN12" s="1084"/>
      <c r="EO12" s="1040">
        <f t="shared" ref="EO12" si="15">ROUND(EF12*DW12,0)</f>
        <v>0</v>
      </c>
      <c r="EP12" s="937"/>
      <c r="EQ12" s="937"/>
      <c r="ER12" s="938"/>
      <c r="ES12" s="933">
        <f t="shared" ref="ES12" si="16">ROUND(EI12*DY12,0)</f>
        <v>0</v>
      </c>
      <c r="ET12" s="933"/>
      <c r="EU12" s="939"/>
      <c r="EV12" s="932">
        <f t="shared" ref="EV12" si="17">ROUND(EL12*EA12,0)</f>
        <v>0</v>
      </c>
      <c r="EW12" s="933"/>
      <c r="EX12" s="933"/>
      <c r="EY12" s="907">
        <f t="shared" ref="EY12" si="18">SUM(EO12:EX13)</f>
        <v>0</v>
      </c>
      <c r="EZ12" s="908"/>
      <c r="FA12" s="908"/>
      <c r="FB12" s="908"/>
      <c r="FC12" s="224"/>
      <c r="FD12" s="224"/>
    </row>
    <row r="13" spans="1:165" ht="12" customHeight="1" thickTop="1" x14ac:dyDescent="0.15">
      <c r="A13" s="203"/>
      <c r="B13" s="203"/>
      <c r="C13" s="1652" t="s">
        <v>5</v>
      </c>
      <c r="D13" s="1653"/>
      <c r="E13" s="1653"/>
      <c r="F13" s="1653"/>
      <c r="G13" s="1654"/>
      <c r="H13" s="1722"/>
      <c r="I13" s="1723"/>
      <c r="J13" s="1723"/>
      <c r="K13" s="1723"/>
      <c r="L13" s="1723"/>
      <c r="M13" s="1724"/>
      <c r="N13" s="1695" t="s">
        <v>178</v>
      </c>
      <c r="O13" s="1696"/>
      <c r="P13" s="1696"/>
      <c r="Q13" s="1697"/>
      <c r="R13" s="1716"/>
      <c r="S13" s="1717"/>
      <c r="T13" s="1717"/>
      <c r="U13" s="1717"/>
      <c r="V13" s="1718"/>
      <c r="W13" s="205"/>
      <c r="X13" s="942"/>
      <c r="Y13" s="942"/>
      <c r="Z13" s="942"/>
      <c r="AA13" s="1728"/>
      <c r="AB13" s="1728"/>
      <c r="AC13" s="1728"/>
      <c r="AD13" s="1728"/>
      <c r="AE13" s="1728"/>
      <c r="AF13" s="1728"/>
      <c r="AG13" s="1728"/>
      <c r="AH13" s="1728"/>
      <c r="AI13" s="1728"/>
      <c r="AJ13" s="1728"/>
      <c r="AK13" s="1728"/>
      <c r="AL13" s="1728"/>
      <c r="AM13" s="205"/>
      <c r="AN13" s="224"/>
      <c r="AO13" s="211"/>
      <c r="AP13" s="211"/>
      <c r="AQ13" s="1626"/>
      <c r="AR13" s="1626"/>
      <c r="AS13" s="1626"/>
      <c r="AT13" s="1627"/>
      <c r="AU13" s="913"/>
      <c r="AV13" s="914"/>
      <c r="AW13" s="1741"/>
      <c r="AX13" s="1742"/>
      <c r="AY13" s="1743"/>
      <c r="AZ13" s="1741"/>
      <c r="BA13" s="1000"/>
      <c r="BB13" s="935"/>
      <c r="BC13" s="936"/>
      <c r="BD13" s="905">
        <f t="shared" ref="BD13" si="19">ROUND(BA12*0.2,0)</f>
        <v>0</v>
      </c>
      <c r="BE13" s="906"/>
      <c r="BF13" s="906"/>
      <c r="BG13" s="902"/>
      <c r="BH13" s="903"/>
      <c r="BI13" s="903"/>
      <c r="BJ13" s="903"/>
      <c r="BK13" s="903"/>
      <c r="BL13" s="1084"/>
      <c r="BM13" s="1059">
        <f t="shared" ref="BM13" si="20">ROUND(BD13*AU12,0)</f>
        <v>0</v>
      </c>
      <c r="BN13" s="910"/>
      <c r="BO13" s="910"/>
      <c r="BP13" s="911"/>
      <c r="BQ13" s="933"/>
      <c r="BR13" s="933"/>
      <c r="BS13" s="939"/>
      <c r="BT13" s="932"/>
      <c r="BU13" s="933"/>
      <c r="BV13" s="933"/>
      <c r="BW13" s="909"/>
      <c r="BX13" s="908"/>
      <c r="BY13" s="908"/>
      <c r="BZ13" s="908"/>
      <c r="CA13" s="224"/>
      <c r="CB13" s="224"/>
      <c r="CC13" s="203"/>
      <c r="CD13" s="203"/>
      <c r="CE13" s="1652" t="s">
        <v>5</v>
      </c>
      <c r="CF13" s="1653"/>
      <c r="CG13" s="1653"/>
      <c r="CH13" s="1653"/>
      <c r="CI13" s="1654"/>
      <c r="CJ13" s="1658">
        <f>H13</f>
        <v>0</v>
      </c>
      <c r="CK13" s="1659"/>
      <c r="CL13" s="1659"/>
      <c r="CM13" s="1659"/>
      <c r="CN13" s="1659"/>
      <c r="CO13" s="1660"/>
      <c r="CP13" s="1695" t="s">
        <v>178</v>
      </c>
      <c r="CQ13" s="1696"/>
      <c r="CR13" s="1696"/>
      <c r="CS13" s="1697"/>
      <c r="CT13" s="1701">
        <f>R13</f>
        <v>0</v>
      </c>
      <c r="CU13" s="1702"/>
      <c r="CV13" s="1702"/>
      <c r="CW13" s="1702"/>
      <c r="CX13" s="1703"/>
      <c r="CY13" s="205"/>
      <c r="CZ13" s="942"/>
      <c r="DA13" s="942"/>
      <c r="DB13" s="942"/>
      <c r="DC13" s="1687"/>
      <c r="DD13" s="1687"/>
      <c r="DE13" s="1687"/>
      <c r="DF13" s="1687"/>
      <c r="DG13" s="1687"/>
      <c r="DH13" s="1687"/>
      <c r="DI13" s="1687"/>
      <c r="DJ13" s="1687"/>
      <c r="DK13" s="1687"/>
      <c r="DL13" s="1687"/>
      <c r="DM13" s="1687"/>
      <c r="DN13" s="1687"/>
      <c r="DO13" s="205"/>
      <c r="DP13" s="224"/>
      <c r="DQ13" s="211"/>
      <c r="DR13" s="211"/>
      <c r="DS13" s="1644"/>
      <c r="DT13" s="1644"/>
      <c r="DU13" s="1644"/>
      <c r="DV13" s="1645"/>
      <c r="DW13" s="1646"/>
      <c r="DX13" s="1762"/>
      <c r="DY13" s="1647"/>
      <c r="DZ13" s="1648"/>
      <c r="EA13" s="1649"/>
      <c r="EB13" s="1647"/>
      <c r="EC13" s="1763"/>
      <c r="ED13" s="1650"/>
      <c r="EE13" s="1651"/>
      <c r="EF13" s="905">
        <f t="shared" ref="EF13" si="21">ROUND(EC12*0.2,0)</f>
        <v>0</v>
      </c>
      <c r="EG13" s="906"/>
      <c r="EH13" s="906"/>
      <c r="EI13" s="902"/>
      <c r="EJ13" s="903"/>
      <c r="EK13" s="903"/>
      <c r="EL13" s="903"/>
      <c r="EM13" s="903"/>
      <c r="EN13" s="1084"/>
      <c r="EO13" s="1059">
        <f t="shared" ref="EO13" si="22">ROUND(EF13*DW12,0)</f>
        <v>0</v>
      </c>
      <c r="EP13" s="910"/>
      <c r="EQ13" s="910"/>
      <c r="ER13" s="911"/>
      <c r="ES13" s="933"/>
      <c r="ET13" s="933"/>
      <c r="EU13" s="939"/>
      <c r="EV13" s="932"/>
      <c r="EW13" s="933"/>
      <c r="EX13" s="933"/>
      <c r="EY13" s="909"/>
      <c r="EZ13" s="908"/>
      <c r="FA13" s="908"/>
      <c r="FB13" s="908"/>
      <c r="FC13" s="224"/>
      <c r="FD13" s="224"/>
    </row>
    <row r="14" spans="1:165" ht="12" customHeight="1" thickBot="1" x14ac:dyDescent="0.2">
      <c r="A14" s="203"/>
      <c r="B14" s="203"/>
      <c r="C14" s="1655"/>
      <c r="D14" s="1656"/>
      <c r="E14" s="1656"/>
      <c r="F14" s="1656"/>
      <c r="G14" s="1657"/>
      <c r="H14" s="1725"/>
      <c r="I14" s="1726"/>
      <c r="J14" s="1726"/>
      <c r="K14" s="1726"/>
      <c r="L14" s="1726"/>
      <c r="M14" s="1727"/>
      <c r="N14" s="1698"/>
      <c r="O14" s="1699"/>
      <c r="P14" s="1699"/>
      <c r="Q14" s="1700"/>
      <c r="R14" s="1719"/>
      <c r="S14" s="1720"/>
      <c r="T14" s="1720"/>
      <c r="U14" s="1720"/>
      <c r="V14" s="1721"/>
      <c r="W14" s="205"/>
      <c r="X14" s="942" t="s">
        <v>177</v>
      </c>
      <c r="Y14" s="942"/>
      <c r="Z14" s="942"/>
      <c r="AA14" s="1731"/>
      <c r="AB14" s="1731"/>
      <c r="AC14" s="1731"/>
      <c r="AD14" s="1731"/>
      <c r="AE14" s="1731"/>
      <c r="AF14" s="1708" t="s">
        <v>264</v>
      </c>
      <c r="AG14" s="1708"/>
      <c r="AH14" s="1708"/>
      <c r="AI14" s="1731"/>
      <c r="AJ14" s="1731"/>
      <c r="AK14" s="1731"/>
      <c r="AL14" s="1731"/>
      <c r="AM14" s="1731"/>
      <c r="AN14" s="211"/>
      <c r="AO14" s="211"/>
      <c r="AP14" s="211"/>
      <c r="AQ14" s="1626"/>
      <c r="AR14" s="1626"/>
      <c r="AS14" s="1626"/>
      <c r="AT14" s="1627"/>
      <c r="AU14" s="913"/>
      <c r="AV14" s="914"/>
      <c r="AW14" s="1741"/>
      <c r="AX14" s="1742"/>
      <c r="AY14" s="1743"/>
      <c r="AZ14" s="1741"/>
      <c r="BA14" s="1000"/>
      <c r="BB14" s="935"/>
      <c r="BC14" s="936"/>
      <c r="BD14" s="900">
        <f t="shared" ref="BD14" si="23">ROUND(BA14*0.8,0)</f>
        <v>0</v>
      </c>
      <c r="BE14" s="901"/>
      <c r="BF14" s="901"/>
      <c r="BG14" s="902">
        <f t="shared" si="1"/>
        <v>0</v>
      </c>
      <c r="BH14" s="903"/>
      <c r="BI14" s="903"/>
      <c r="BJ14" s="903">
        <f t="shared" si="2"/>
        <v>0</v>
      </c>
      <c r="BK14" s="903"/>
      <c r="BL14" s="1084"/>
      <c r="BM14" s="1040">
        <f t="shared" ref="BM14" si="24">ROUND(BD14*AU14,0)</f>
        <v>0</v>
      </c>
      <c r="BN14" s="937"/>
      <c r="BO14" s="937"/>
      <c r="BP14" s="938"/>
      <c r="BQ14" s="933">
        <f t="shared" ref="BQ14" si="25">ROUND(BG14*AW14,0)</f>
        <v>0</v>
      </c>
      <c r="BR14" s="933"/>
      <c r="BS14" s="939"/>
      <c r="BT14" s="932">
        <f t="shared" ref="BT14" si="26">ROUND(BJ14*AY14,0)</f>
        <v>0</v>
      </c>
      <c r="BU14" s="933"/>
      <c r="BV14" s="933"/>
      <c r="BW14" s="907">
        <f t="shared" ref="BW14" si="27">SUM(BM14:BV15)</f>
        <v>0</v>
      </c>
      <c r="BX14" s="908"/>
      <c r="BY14" s="908"/>
      <c r="BZ14" s="908"/>
      <c r="CA14" s="211"/>
      <c r="CB14" s="211"/>
      <c r="CC14" s="203"/>
      <c r="CD14" s="203"/>
      <c r="CE14" s="1655"/>
      <c r="CF14" s="1656"/>
      <c r="CG14" s="1656"/>
      <c r="CH14" s="1656"/>
      <c r="CI14" s="1657"/>
      <c r="CJ14" s="1661"/>
      <c r="CK14" s="1662"/>
      <c r="CL14" s="1662"/>
      <c r="CM14" s="1662"/>
      <c r="CN14" s="1662"/>
      <c r="CO14" s="1663"/>
      <c r="CP14" s="1698"/>
      <c r="CQ14" s="1699"/>
      <c r="CR14" s="1699"/>
      <c r="CS14" s="1700"/>
      <c r="CT14" s="1704"/>
      <c r="CU14" s="1705"/>
      <c r="CV14" s="1705"/>
      <c r="CW14" s="1705"/>
      <c r="CX14" s="1706"/>
      <c r="CY14" s="205"/>
      <c r="CZ14" s="942" t="s">
        <v>177</v>
      </c>
      <c r="DA14" s="942"/>
      <c r="DB14" s="942"/>
      <c r="DC14" s="1707">
        <f>AA14</f>
        <v>0</v>
      </c>
      <c r="DD14" s="1707"/>
      <c r="DE14" s="1707"/>
      <c r="DF14" s="1707"/>
      <c r="DG14" s="1707"/>
      <c r="DH14" s="1708" t="s">
        <v>264</v>
      </c>
      <c r="DI14" s="1708"/>
      <c r="DJ14" s="1708"/>
      <c r="DK14" s="1707">
        <f>AI14</f>
        <v>0</v>
      </c>
      <c r="DL14" s="1707"/>
      <c r="DM14" s="1707"/>
      <c r="DN14" s="1707"/>
      <c r="DO14" s="1707"/>
      <c r="DP14" s="211"/>
      <c r="DQ14" s="211"/>
      <c r="DR14" s="211"/>
      <c r="DS14" s="1644">
        <f t="shared" si="7"/>
        <v>0</v>
      </c>
      <c r="DT14" s="1644"/>
      <c r="DU14" s="1644"/>
      <c r="DV14" s="1645"/>
      <c r="DW14" s="1646">
        <f t="shared" si="8"/>
        <v>0</v>
      </c>
      <c r="DX14" s="1762"/>
      <c r="DY14" s="1647">
        <f t="shared" si="9"/>
        <v>0</v>
      </c>
      <c r="DZ14" s="1648"/>
      <c r="EA14" s="1649">
        <f t="shared" si="10"/>
        <v>0</v>
      </c>
      <c r="EB14" s="1647"/>
      <c r="EC14" s="1763">
        <f t="shared" si="11"/>
        <v>0</v>
      </c>
      <c r="ED14" s="1650"/>
      <c r="EE14" s="1651"/>
      <c r="EF14" s="900">
        <f t="shared" ref="EF14" si="28">ROUND(EC14*0.8,0)</f>
        <v>0</v>
      </c>
      <c r="EG14" s="901"/>
      <c r="EH14" s="901"/>
      <c r="EI14" s="902">
        <f t="shared" si="13"/>
        <v>0</v>
      </c>
      <c r="EJ14" s="903"/>
      <c r="EK14" s="903"/>
      <c r="EL14" s="903">
        <f t="shared" si="14"/>
        <v>0</v>
      </c>
      <c r="EM14" s="903"/>
      <c r="EN14" s="1084"/>
      <c r="EO14" s="1040">
        <f t="shared" ref="EO14" si="29">ROUND(EF14*DW14,0)</f>
        <v>0</v>
      </c>
      <c r="EP14" s="937"/>
      <c r="EQ14" s="937"/>
      <c r="ER14" s="938"/>
      <c r="ES14" s="933">
        <f t="shared" ref="ES14" si="30">ROUND(EI14*DY14,0)</f>
        <v>0</v>
      </c>
      <c r="ET14" s="933"/>
      <c r="EU14" s="939"/>
      <c r="EV14" s="932">
        <f t="shared" ref="EV14" si="31">ROUND(EL14*EA14,0)</f>
        <v>0</v>
      </c>
      <c r="EW14" s="933"/>
      <c r="EX14" s="933"/>
      <c r="EY14" s="907">
        <f t="shared" ref="EY14" si="32">SUM(EO14:EX15)</f>
        <v>0</v>
      </c>
      <c r="EZ14" s="908"/>
      <c r="FA14" s="908"/>
      <c r="FB14" s="908"/>
      <c r="FC14" s="211"/>
      <c r="FD14" s="211"/>
    </row>
    <row r="15" spans="1:165" ht="12" customHeight="1" thickTop="1" x14ac:dyDescent="0.15">
      <c r="A15" s="203"/>
      <c r="B15" s="203"/>
      <c r="C15" s="1652" t="s">
        <v>6</v>
      </c>
      <c r="D15" s="1653"/>
      <c r="E15" s="1653"/>
      <c r="F15" s="1653"/>
      <c r="G15" s="1654"/>
      <c r="H15" s="1722"/>
      <c r="I15" s="1723"/>
      <c r="J15" s="1723"/>
      <c r="K15" s="1723"/>
      <c r="L15" s="1723"/>
      <c r="M15" s="1723"/>
      <c r="N15" s="1723"/>
      <c r="O15" s="1723"/>
      <c r="P15" s="1723"/>
      <c r="Q15" s="1723"/>
      <c r="R15" s="1723"/>
      <c r="S15" s="1723"/>
      <c r="T15" s="1723"/>
      <c r="U15" s="1723"/>
      <c r="V15" s="1724"/>
      <c r="W15" s="205"/>
      <c r="X15" s="1664" t="s">
        <v>10</v>
      </c>
      <c r="Y15" s="1665"/>
      <c r="Z15" s="1665"/>
      <c r="AA15" s="1739"/>
      <c r="AB15" s="1739"/>
      <c r="AC15" s="1739"/>
      <c r="AD15" s="1739"/>
      <c r="AE15" s="1739"/>
      <c r="AF15" s="1670" t="s">
        <v>9</v>
      </c>
      <c r="AG15" s="1670"/>
      <c r="AH15" s="1670"/>
      <c r="AI15" s="1739"/>
      <c r="AJ15" s="1739"/>
      <c r="AK15" s="1739"/>
      <c r="AL15" s="1739"/>
      <c r="AM15" s="1752"/>
      <c r="AN15" s="211"/>
      <c r="AO15" s="211"/>
      <c r="AP15" s="211"/>
      <c r="AQ15" s="1626"/>
      <c r="AR15" s="1626"/>
      <c r="AS15" s="1626"/>
      <c r="AT15" s="1627"/>
      <c r="AU15" s="913"/>
      <c r="AV15" s="914"/>
      <c r="AW15" s="1741"/>
      <c r="AX15" s="1742"/>
      <c r="AY15" s="1743"/>
      <c r="AZ15" s="1741"/>
      <c r="BA15" s="1000"/>
      <c r="BB15" s="935"/>
      <c r="BC15" s="936"/>
      <c r="BD15" s="905">
        <f t="shared" ref="BD15" si="33">ROUND(BA14*0.2,0)</f>
        <v>0</v>
      </c>
      <c r="BE15" s="906"/>
      <c r="BF15" s="906"/>
      <c r="BG15" s="902"/>
      <c r="BH15" s="903"/>
      <c r="BI15" s="903"/>
      <c r="BJ15" s="903"/>
      <c r="BK15" s="903"/>
      <c r="BL15" s="1084"/>
      <c r="BM15" s="1059">
        <f t="shared" ref="BM15" si="34">ROUND(BD15*AU14,0)</f>
        <v>0</v>
      </c>
      <c r="BN15" s="910"/>
      <c r="BO15" s="910"/>
      <c r="BP15" s="911"/>
      <c r="BQ15" s="933"/>
      <c r="BR15" s="933"/>
      <c r="BS15" s="939"/>
      <c r="BT15" s="932"/>
      <c r="BU15" s="933"/>
      <c r="BV15" s="933"/>
      <c r="BW15" s="909"/>
      <c r="BX15" s="908"/>
      <c r="BY15" s="908"/>
      <c r="BZ15" s="908"/>
      <c r="CA15" s="211"/>
      <c r="CB15" s="211"/>
      <c r="CC15" s="203"/>
      <c r="CD15" s="203"/>
      <c r="CE15" s="1652" t="s">
        <v>6</v>
      </c>
      <c r="CF15" s="1653"/>
      <c r="CG15" s="1653"/>
      <c r="CH15" s="1653"/>
      <c r="CI15" s="1654"/>
      <c r="CJ15" s="1658">
        <f>H15</f>
        <v>0</v>
      </c>
      <c r="CK15" s="1659"/>
      <c r="CL15" s="1659"/>
      <c r="CM15" s="1659"/>
      <c r="CN15" s="1659"/>
      <c r="CO15" s="1659"/>
      <c r="CP15" s="1659"/>
      <c r="CQ15" s="1659"/>
      <c r="CR15" s="1659"/>
      <c r="CS15" s="1659"/>
      <c r="CT15" s="1659"/>
      <c r="CU15" s="1659"/>
      <c r="CV15" s="1659"/>
      <c r="CW15" s="1659"/>
      <c r="CX15" s="1660"/>
      <c r="CY15" s="205"/>
      <c r="CZ15" s="1664" t="s">
        <v>10</v>
      </c>
      <c r="DA15" s="1665"/>
      <c r="DB15" s="1665"/>
      <c r="DC15" s="1668">
        <f>AA15</f>
        <v>0</v>
      </c>
      <c r="DD15" s="1668"/>
      <c r="DE15" s="1668"/>
      <c r="DF15" s="1668"/>
      <c r="DG15" s="1668"/>
      <c r="DH15" s="1670" t="s">
        <v>9</v>
      </c>
      <c r="DI15" s="1670"/>
      <c r="DJ15" s="1670"/>
      <c r="DK15" s="1668">
        <f>AI15</f>
        <v>0</v>
      </c>
      <c r="DL15" s="1668"/>
      <c r="DM15" s="1668"/>
      <c r="DN15" s="1668"/>
      <c r="DO15" s="1672"/>
      <c r="DP15" s="211"/>
      <c r="DQ15" s="211"/>
      <c r="DR15" s="211"/>
      <c r="DS15" s="1644"/>
      <c r="DT15" s="1644"/>
      <c r="DU15" s="1644"/>
      <c r="DV15" s="1645"/>
      <c r="DW15" s="1646"/>
      <c r="DX15" s="1762"/>
      <c r="DY15" s="1647"/>
      <c r="DZ15" s="1648"/>
      <c r="EA15" s="1649"/>
      <c r="EB15" s="1647"/>
      <c r="EC15" s="1763"/>
      <c r="ED15" s="1650"/>
      <c r="EE15" s="1651"/>
      <c r="EF15" s="905">
        <f t="shared" ref="EF15" si="35">ROUND(EC14*0.2,0)</f>
        <v>0</v>
      </c>
      <c r="EG15" s="906"/>
      <c r="EH15" s="906"/>
      <c r="EI15" s="902"/>
      <c r="EJ15" s="903"/>
      <c r="EK15" s="903"/>
      <c r="EL15" s="903"/>
      <c r="EM15" s="903"/>
      <c r="EN15" s="1084"/>
      <c r="EO15" s="1059">
        <f t="shared" ref="EO15" si="36">ROUND(EF15*DW14,0)</f>
        <v>0</v>
      </c>
      <c r="EP15" s="910"/>
      <c r="EQ15" s="910"/>
      <c r="ER15" s="911"/>
      <c r="ES15" s="933"/>
      <c r="ET15" s="933"/>
      <c r="EU15" s="939"/>
      <c r="EV15" s="932"/>
      <c r="EW15" s="933"/>
      <c r="EX15" s="933"/>
      <c r="EY15" s="909"/>
      <c r="EZ15" s="908"/>
      <c r="FA15" s="908"/>
      <c r="FB15" s="908"/>
      <c r="FC15" s="211"/>
      <c r="FD15" s="211"/>
    </row>
    <row r="16" spans="1:165" s="228" customFormat="1" ht="12.95" customHeight="1" thickBot="1" x14ac:dyDescent="0.2">
      <c r="A16" s="226"/>
      <c r="B16" s="226"/>
      <c r="C16" s="1655"/>
      <c r="D16" s="1656"/>
      <c r="E16" s="1656"/>
      <c r="F16" s="1656"/>
      <c r="G16" s="1657"/>
      <c r="H16" s="1725"/>
      <c r="I16" s="1726"/>
      <c r="J16" s="1726"/>
      <c r="K16" s="1726"/>
      <c r="L16" s="1726"/>
      <c r="M16" s="1726"/>
      <c r="N16" s="1726"/>
      <c r="O16" s="1726"/>
      <c r="P16" s="1726"/>
      <c r="Q16" s="1726"/>
      <c r="R16" s="1726"/>
      <c r="S16" s="1726"/>
      <c r="T16" s="1726"/>
      <c r="U16" s="1726"/>
      <c r="V16" s="1727"/>
      <c r="W16" s="203"/>
      <c r="X16" s="1666"/>
      <c r="Y16" s="1667"/>
      <c r="Z16" s="1667"/>
      <c r="AA16" s="1740"/>
      <c r="AB16" s="1740"/>
      <c r="AC16" s="1740"/>
      <c r="AD16" s="1740"/>
      <c r="AE16" s="1740"/>
      <c r="AF16" s="1671"/>
      <c r="AG16" s="1671"/>
      <c r="AH16" s="1671"/>
      <c r="AI16" s="1740"/>
      <c r="AJ16" s="1740"/>
      <c r="AK16" s="1740"/>
      <c r="AL16" s="1740"/>
      <c r="AM16" s="1751"/>
      <c r="AN16" s="227"/>
      <c r="AO16" s="226"/>
      <c r="AP16" s="226"/>
      <c r="AQ16" s="1626"/>
      <c r="AR16" s="1626"/>
      <c r="AS16" s="1626"/>
      <c r="AT16" s="1627"/>
      <c r="AU16" s="913"/>
      <c r="AV16" s="914"/>
      <c r="AW16" s="1741"/>
      <c r="AX16" s="1742"/>
      <c r="AY16" s="1743"/>
      <c r="AZ16" s="1741"/>
      <c r="BA16" s="1000"/>
      <c r="BB16" s="935"/>
      <c r="BC16" s="936"/>
      <c r="BD16" s="900">
        <f>ROUND(BA16*0.8,0)</f>
        <v>0</v>
      </c>
      <c r="BE16" s="901"/>
      <c r="BF16" s="901"/>
      <c r="BG16" s="902">
        <f t="shared" si="1"/>
        <v>0</v>
      </c>
      <c r="BH16" s="903"/>
      <c r="BI16" s="903"/>
      <c r="BJ16" s="903">
        <f t="shared" si="2"/>
        <v>0</v>
      </c>
      <c r="BK16" s="903"/>
      <c r="BL16" s="1084"/>
      <c r="BM16" s="1040">
        <f t="shared" ref="BM16" si="37">ROUND(BD16*AU16,0)</f>
        <v>0</v>
      </c>
      <c r="BN16" s="937"/>
      <c r="BO16" s="937"/>
      <c r="BP16" s="938"/>
      <c r="BQ16" s="933">
        <f>ROUND(BG16*AW16,0)</f>
        <v>0</v>
      </c>
      <c r="BR16" s="933"/>
      <c r="BS16" s="939"/>
      <c r="BT16" s="932">
        <f>ROUND(BJ16*AY16,0)</f>
        <v>0</v>
      </c>
      <c r="BU16" s="933"/>
      <c r="BV16" s="933"/>
      <c r="BW16" s="907">
        <f>SUM(BM16:BV17)</f>
        <v>0</v>
      </c>
      <c r="BX16" s="908"/>
      <c r="BY16" s="908"/>
      <c r="BZ16" s="908"/>
      <c r="CA16" s="227"/>
      <c r="CB16" s="227"/>
      <c r="CC16" s="226"/>
      <c r="CD16" s="226"/>
      <c r="CE16" s="1655"/>
      <c r="CF16" s="1656"/>
      <c r="CG16" s="1656"/>
      <c r="CH16" s="1656"/>
      <c r="CI16" s="1657"/>
      <c r="CJ16" s="1661"/>
      <c r="CK16" s="1662"/>
      <c r="CL16" s="1662"/>
      <c r="CM16" s="1662"/>
      <c r="CN16" s="1662"/>
      <c r="CO16" s="1662"/>
      <c r="CP16" s="1662"/>
      <c r="CQ16" s="1662"/>
      <c r="CR16" s="1662"/>
      <c r="CS16" s="1662"/>
      <c r="CT16" s="1662"/>
      <c r="CU16" s="1662"/>
      <c r="CV16" s="1662"/>
      <c r="CW16" s="1662"/>
      <c r="CX16" s="1663"/>
      <c r="CY16" s="203"/>
      <c r="CZ16" s="1666"/>
      <c r="DA16" s="1667"/>
      <c r="DB16" s="1667"/>
      <c r="DC16" s="1669"/>
      <c r="DD16" s="1669"/>
      <c r="DE16" s="1669"/>
      <c r="DF16" s="1669"/>
      <c r="DG16" s="1669"/>
      <c r="DH16" s="1671"/>
      <c r="DI16" s="1671"/>
      <c r="DJ16" s="1671"/>
      <c r="DK16" s="1669"/>
      <c r="DL16" s="1669"/>
      <c r="DM16" s="1669"/>
      <c r="DN16" s="1669"/>
      <c r="DO16" s="1673"/>
      <c r="DP16" s="227"/>
      <c r="DQ16" s="226"/>
      <c r="DR16" s="226"/>
      <c r="DS16" s="1644">
        <f t="shared" si="7"/>
        <v>0</v>
      </c>
      <c r="DT16" s="1644"/>
      <c r="DU16" s="1644"/>
      <c r="DV16" s="1645"/>
      <c r="DW16" s="1646">
        <f t="shared" si="8"/>
        <v>0</v>
      </c>
      <c r="DX16" s="1762"/>
      <c r="DY16" s="1647">
        <f t="shared" si="9"/>
        <v>0</v>
      </c>
      <c r="DZ16" s="1648"/>
      <c r="EA16" s="1649">
        <f t="shared" si="10"/>
        <v>0</v>
      </c>
      <c r="EB16" s="1647"/>
      <c r="EC16" s="1763">
        <f t="shared" si="11"/>
        <v>0</v>
      </c>
      <c r="ED16" s="1650"/>
      <c r="EE16" s="1651"/>
      <c r="EF16" s="900">
        <f>ROUND(EC16*0.8,0)</f>
        <v>0</v>
      </c>
      <c r="EG16" s="901"/>
      <c r="EH16" s="901"/>
      <c r="EI16" s="902">
        <f t="shared" si="13"/>
        <v>0</v>
      </c>
      <c r="EJ16" s="903"/>
      <c r="EK16" s="903"/>
      <c r="EL16" s="903">
        <f t="shared" si="14"/>
        <v>0</v>
      </c>
      <c r="EM16" s="903"/>
      <c r="EN16" s="1084"/>
      <c r="EO16" s="1040">
        <f t="shared" ref="EO16" si="38">ROUND(EF16*DW16,0)</f>
        <v>0</v>
      </c>
      <c r="EP16" s="937"/>
      <c r="EQ16" s="937"/>
      <c r="ER16" s="938"/>
      <c r="ES16" s="933">
        <f>ROUND(EI16*DY16,0)</f>
        <v>0</v>
      </c>
      <c r="ET16" s="933"/>
      <c r="EU16" s="939"/>
      <c r="EV16" s="932">
        <f>ROUND(EL16*EA16,0)</f>
        <v>0</v>
      </c>
      <c r="EW16" s="933"/>
      <c r="EX16" s="933"/>
      <c r="EY16" s="907">
        <f>SUM(EO16:EX17)</f>
        <v>0</v>
      </c>
      <c r="EZ16" s="908"/>
      <c r="FA16" s="908"/>
      <c r="FB16" s="908"/>
      <c r="FC16" s="227"/>
      <c r="FD16" s="227"/>
    </row>
    <row r="17" spans="1:160" s="228" customFormat="1" ht="13.5" customHeight="1" thickTop="1" x14ac:dyDescent="0.15">
      <c r="A17" s="226"/>
      <c r="B17" s="226"/>
      <c r="C17" s="1757" t="s">
        <v>336</v>
      </c>
      <c r="D17" s="1758"/>
      <c r="E17" s="1758"/>
      <c r="F17" s="1758"/>
      <c r="G17" s="1758"/>
      <c r="H17" s="1758"/>
      <c r="I17" s="1758"/>
      <c r="J17" s="1758"/>
      <c r="K17" s="1758"/>
      <c r="L17" s="1758"/>
      <c r="M17" s="1758"/>
      <c r="N17" s="1758"/>
      <c r="O17" s="1758"/>
      <c r="P17" s="1758"/>
      <c r="Q17" s="1758"/>
      <c r="R17" s="1758"/>
      <c r="S17" s="1758"/>
      <c r="T17" s="1758"/>
      <c r="U17" s="1758"/>
      <c r="V17" s="1758"/>
      <c r="W17" s="224"/>
      <c r="X17" s="1666" t="s">
        <v>11</v>
      </c>
      <c r="Y17" s="1667"/>
      <c r="Z17" s="1667"/>
      <c r="AA17" s="1740"/>
      <c r="AB17" s="1740"/>
      <c r="AC17" s="1740"/>
      <c r="AD17" s="1740"/>
      <c r="AE17" s="1740"/>
      <c r="AF17" s="1671" t="s">
        <v>12</v>
      </c>
      <c r="AG17" s="1671"/>
      <c r="AH17" s="1671"/>
      <c r="AI17" s="1740"/>
      <c r="AJ17" s="1740"/>
      <c r="AK17" s="1740"/>
      <c r="AL17" s="1740"/>
      <c r="AM17" s="1751"/>
      <c r="AN17" s="226"/>
      <c r="AO17" s="226"/>
      <c r="AP17" s="226"/>
      <c r="AQ17" s="1626"/>
      <c r="AR17" s="1626"/>
      <c r="AS17" s="1626"/>
      <c r="AT17" s="1627"/>
      <c r="AU17" s="913"/>
      <c r="AV17" s="914"/>
      <c r="AW17" s="1741"/>
      <c r="AX17" s="1742"/>
      <c r="AY17" s="1743"/>
      <c r="AZ17" s="1741"/>
      <c r="BA17" s="1000"/>
      <c r="BB17" s="935"/>
      <c r="BC17" s="936"/>
      <c r="BD17" s="905">
        <f>ROUND(BA16*0.2,0)</f>
        <v>0</v>
      </c>
      <c r="BE17" s="906"/>
      <c r="BF17" s="906"/>
      <c r="BG17" s="902"/>
      <c r="BH17" s="903"/>
      <c r="BI17" s="903"/>
      <c r="BJ17" s="903"/>
      <c r="BK17" s="903"/>
      <c r="BL17" s="1084"/>
      <c r="BM17" s="1059">
        <f>ROUND(BD17*AU16,0)</f>
        <v>0</v>
      </c>
      <c r="BN17" s="910"/>
      <c r="BO17" s="910"/>
      <c r="BP17" s="911"/>
      <c r="BQ17" s="933"/>
      <c r="BR17" s="933"/>
      <c r="BS17" s="939"/>
      <c r="BT17" s="932"/>
      <c r="BU17" s="933"/>
      <c r="BV17" s="933"/>
      <c r="BW17" s="909"/>
      <c r="BX17" s="908"/>
      <c r="BY17" s="908"/>
      <c r="BZ17" s="908"/>
      <c r="CA17" s="226"/>
      <c r="CB17" s="226"/>
      <c r="CC17" s="226"/>
      <c r="CD17" s="226"/>
      <c r="CE17" s="1674" t="s">
        <v>327</v>
      </c>
      <c r="CF17" s="1674"/>
      <c r="CG17" s="1674"/>
      <c r="CH17" s="1674"/>
      <c r="CI17" s="1674"/>
      <c r="CJ17" s="1674"/>
      <c r="CK17" s="1674"/>
      <c r="CL17" s="1674"/>
      <c r="CM17" s="1674"/>
      <c r="CN17" s="1674"/>
      <c r="CO17" s="1674"/>
      <c r="CP17" s="1674"/>
      <c r="CQ17" s="1674"/>
      <c r="CR17" s="1674"/>
      <c r="CS17" s="1674"/>
      <c r="CT17" s="1674"/>
      <c r="CU17" s="1674"/>
      <c r="CV17" s="1674"/>
      <c r="CW17" s="1674"/>
      <c r="CX17" s="1674"/>
      <c r="CY17" s="224"/>
      <c r="CZ17" s="1666" t="s">
        <v>11</v>
      </c>
      <c r="DA17" s="1667"/>
      <c r="DB17" s="1667"/>
      <c r="DC17" s="1669">
        <f>AA17</f>
        <v>0</v>
      </c>
      <c r="DD17" s="1669"/>
      <c r="DE17" s="1669"/>
      <c r="DF17" s="1669"/>
      <c r="DG17" s="1669"/>
      <c r="DH17" s="1671" t="s">
        <v>12</v>
      </c>
      <c r="DI17" s="1671"/>
      <c r="DJ17" s="1671"/>
      <c r="DK17" s="1669">
        <f>AI17</f>
        <v>0</v>
      </c>
      <c r="DL17" s="1669"/>
      <c r="DM17" s="1669"/>
      <c r="DN17" s="1669"/>
      <c r="DO17" s="1673"/>
      <c r="DP17" s="226"/>
      <c r="DQ17" s="226"/>
      <c r="DR17" s="226"/>
      <c r="DS17" s="1644"/>
      <c r="DT17" s="1644"/>
      <c r="DU17" s="1644"/>
      <c r="DV17" s="1645"/>
      <c r="DW17" s="1646"/>
      <c r="DX17" s="1762"/>
      <c r="DY17" s="1647"/>
      <c r="DZ17" s="1648"/>
      <c r="EA17" s="1649"/>
      <c r="EB17" s="1647"/>
      <c r="EC17" s="1763"/>
      <c r="ED17" s="1650"/>
      <c r="EE17" s="1651"/>
      <c r="EF17" s="905">
        <f>ROUND(EC16*0.2,0)</f>
        <v>0</v>
      </c>
      <c r="EG17" s="906"/>
      <c r="EH17" s="906"/>
      <c r="EI17" s="902"/>
      <c r="EJ17" s="903"/>
      <c r="EK17" s="903"/>
      <c r="EL17" s="903"/>
      <c r="EM17" s="903"/>
      <c r="EN17" s="1084"/>
      <c r="EO17" s="1059">
        <f>ROUND(EF17*DW16,0)</f>
        <v>0</v>
      </c>
      <c r="EP17" s="910"/>
      <c r="EQ17" s="910"/>
      <c r="ER17" s="911"/>
      <c r="ES17" s="933"/>
      <c r="ET17" s="933"/>
      <c r="EU17" s="939"/>
      <c r="EV17" s="932"/>
      <c r="EW17" s="933"/>
      <c r="EX17" s="933"/>
      <c r="EY17" s="909"/>
      <c r="EZ17" s="908"/>
      <c r="FA17" s="908"/>
      <c r="FB17" s="908"/>
      <c r="FC17" s="226"/>
      <c r="FD17" s="226"/>
    </row>
    <row r="18" spans="1:160" ht="12" customHeight="1" x14ac:dyDescent="0.15">
      <c r="A18" s="203"/>
      <c r="B18" s="203"/>
      <c r="C18" s="1759"/>
      <c r="D18" s="1759"/>
      <c r="E18" s="1759"/>
      <c r="F18" s="1759"/>
      <c r="G18" s="1759"/>
      <c r="H18" s="1759"/>
      <c r="I18" s="1759"/>
      <c r="J18" s="1759"/>
      <c r="K18" s="1759"/>
      <c r="L18" s="1759"/>
      <c r="M18" s="1759"/>
      <c r="N18" s="1759"/>
      <c r="O18" s="1759"/>
      <c r="P18" s="1759"/>
      <c r="Q18" s="1759"/>
      <c r="R18" s="1759"/>
      <c r="S18" s="1759"/>
      <c r="T18" s="1759"/>
      <c r="U18" s="1759"/>
      <c r="V18" s="1759"/>
      <c r="W18" s="224"/>
      <c r="X18" s="1666"/>
      <c r="Y18" s="1667"/>
      <c r="Z18" s="1667"/>
      <c r="AA18" s="1740"/>
      <c r="AB18" s="1740"/>
      <c r="AC18" s="1740"/>
      <c r="AD18" s="1740"/>
      <c r="AE18" s="1740"/>
      <c r="AF18" s="1671"/>
      <c r="AG18" s="1671"/>
      <c r="AH18" s="1671"/>
      <c r="AI18" s="1740"/>
      <c r="AJ18" s="1740"/>
      <c r="AK18" s="1740"/>
      <c r="AL18" s="1740"/>
      <c r="AM18" s="1751"/>
      <c r="AN18" s="203"/>
      <c r="AO18" s="203"/>
      <c r="AP18" s="203"/>
      <c r="AQ18" s="1626"/>
      <c r="AR18" s="1626"/>
      <c r="AS18" s="1626"/>
      <c r="AT18" s="1627"/>
      <c r="AU18" s="1091"/>
      <c r="AV18" s="1065"/>
      <c r="AW18" s="1756"/>
      <c r="AX18" s="1761"/>
      <c r="AY18" s="1755"/>
      <c r="AZ18" s="1756"/>
      <c r="BA18" s="1101"/>
      <c r="BB18" s="1102"/>
      <c r="BC18" s="1074"/>
      <c r="BD18" s="1103">
        <f>ROUND(BA18*0.8,0)</f>
        <v>0</v>
      </c>
      <c r="BE18" s="1104"/>
      <c r="BF18" s="1104"/>
      <c r="BG18" s="1093">
        <f t="shared" si="1"/>
        <v>0</v>
      </c>
      <c r="BH18" s="1094"/>
      <c r="BI18" s="1094"/>
      <c r="BJ18" s="1094">
        <f t="shared" si="2"/>
        <v>0</v>
      </c>
      <c r="BK18" s="1094"/>
      <c r="BL18" s="1037"/>
      <c r="BM18" s="1095">
        <f t="shared" ref="BM18" si="39">ROUND(BD18*AU18,0)</f>
        <v>0</v>
      </c>
      <c r="BN18" s="1096"/>
      <c r="BO18" s="1096"/>
      <c r="BP18" s="1097"/>
      <c r="BQ18" s="1098">
        <f>ROUND(BG18*AW18,0)</f>
        <v>0</v>
      </c>
      <c r="BR18" s="1098"/>
      <c r="BS18" s="1044"/>
      <c r="BT18" s="1099">
        <f>ROUND(BJ18*AY18,0)</f>
        <v>0</v>
      </c>
      <c r="BU18" s="1098"/>
      <c r="BV18" s="1098"/>
      <c r="BW18" s="1056">
        <f>SUM(BM18:BV19)</f>
        <v>0</v>
      </c>
      <c r="BX18" s="1100"/>
      <c r="BY18" s="1100"/>
      <c r="BZ18" s="1100"/>
      <c r="CA18" s="203"/>
      <c r="CB18" s="203"/>
      <c r="CC18" s="203"/>
      <c r="CD18" s="203"/>
      <c r="CE18" s="1675"/>
      <c r="CF18" s="1675"/>
      <c r="CG18" s="1675"/>
      <c r="CH18" s="1675"/>
      <c r="CI18" s="1675"/>
      <c r="CJ18" s="1675"/>
      <c r="CK18" s="1675"/>
      <c r="CL18" s="1675"/>
      <c r="CM18" s="1675"/>
      <c r="CN18" s="1675"/>
      <c r="CO18" s="1675"/>
      <c r="CP18" s="1675"/>
      <c r="CQ18" s="1675"/>
      <c r="CR18" s="1675"/>
      <c r="CS18" s="1675"/>
      <c r="CT18" s="1675"/>
      <c r="CU18" s="1675"/>
      <c r="CV18" s="1675"/>
      <c r="CW18" s="1675"/>
      <c r="CX18" s="1675"/>
      <c r="CY18" s="224"/>
      <c r="CZ18" s="1666"/>
      <c r="DA18" s="1667"/>
      <c r="DB18" s="1667"/>
      <c r="DC18" s="1669"/>
      <c r="DD18" s="1669"/>
      <c r="DE18" s="1669"/>
      <c r="DF18" s="1669"/>
      <c r="DG18" s="1669"/>
      <c r="DH18" s="1671"/>
      <c r="DI18" s="1671"/>
      <c r="DJ18" s="1671"/>
      <c r="DK18" s="1669"/>
      <c r="DL18" s="1669"/>
      <c r="DM18" s="1669"/>
      <c r="DN18" s="1669"/>
      <c r="DO18" s="1673"/>
      <c r="DP18" s="203"/>
      <c r="DQ18" s="203"/>
      <c r="DR18" s="203"/>
      <c r="DS18" s="1644">
        <f t="shared" si="7"/>
        <v>0</v>
      </c>
      <c r="DT18" s="1644"/>
      <c r="DU18" s="1644"/>
      <c r="DV18" s="1645"/>
      <c r="DW18" s="1764">
        <f t="shared" si="8"/>
        <v>0</v>
      </c>
      <c r="DX18" s="1765"/>
      <c r="DY18" s="1766">
        <f t="shared" si="9"/>
        <v>0</v>
      </c>
      <c r="DZ18" s="1767"/>
      <c r="EA18" s="1768">
        <f t="shared" si="10"/>
        <v>0</v>
      </c>
      <c r="EB18" s="1766"/>
      <c r="EC18" s="1769">
        <f t="shared" si="11"/>
        <v>0</v>
      </c>
      <c r="ED18" s="1770"/>
      <c r="EE18" s="1771"/>
      <c r="EF18" s="1103">
        <f>ROUND(EC18*0.8,0)</f>
        <v>0</v>
      </c>
      <c r="EG18" s="1104"/>
      <c r="EH18" s="1104"/>
      <c r="EI18" s="1093">
        <f t="shared" si="13"/>
        <v>0</v>
      </c>
      <c r="EJ18" s="1094"/>
      <c r="EK18" s="1094"/>
      <c r="EL18" s="1094">
        <f t="shared" si="14"/>
        <v>0</v>
      </c>
      <c r="EM18" s="1094"/>
      <c r="EN18" s="1037"/>
      <c r="EO18" s="1095">
        <f t="shared" ref="EO18" si="40">ROUND(EF18*DW18,0)</f>
        <v>0</v>
      </c>
      <c r="EP18" s="1096"/>
      <c r="EQ18" s="1096"/>
      <c r="ER18" s="1097"/>
      <c r="ES18" s="1098">
        <f>ROUND(EI18*DY18,0)</f>
        <v>0</v>
      </c>
      <c r="ET18" s="1098"/>
      <c r="EU18" s="1044"/>
      <c r="EV18" s="1099">
        <f>ROUND(EL18*EA18,0)</f>
        <v>0</v>
      </c>
      <c r="EW18" s="1098"/>
      <c r="EX18" s="1098"/>
      <c r="EY18" s="1056">
        <f>SUM(EO18:EX19)</f>
        <v>0</v>
      </c>
      <c r="EZ18" s="1100"/>
      <c r="FA18" s="1100"/>
      <c r="FB18" s="1100"/>
      <c r="FC18" s="203"/>
      <c r="FD18" s="203"/>
    </row>
    <row r="19" spans="1:160" ht="12" customHeight="1" x14ac:dyDescent="0.15">
      <c r="A19" s="203"/>
      <c r="B19" s="203"/>
      <c r="C19" s="1759"/>
      <c r="D19" s="1759"/>
      <c r="E19" s="1759"/>
      <c r="F19" s="1759"/>
      <c r="G19" s="1759"/>
      <c r="H19" s="1759"/>
      <c r="I19" s="1759"/>
      <c r="J19" s="1759"/>
      <c r="K19" s="1759"/>
      <c r="L19" s="1759"/>
      <c r="M19" s="1759"/>
      <c r="N19" s="1759"/>
      <c r="O19" s="1759"/>
      <c r="P19" s="1759"/>
      <c r="Q19" s="1759"/>
      <c r="R19" s="1759"/>
      <c r="S19" s="1759"/>
      <c r="T19" s="1759"/>
      <c r="U19" s="1759"/>
      <c r="V19" s="1759"/>
      <c r="W19" s="224"/>
      <c r="X19" s="1666" t="s">
        <v>23</v>
      </c>
      <c r="Y19" s="1667"/>
      <c r="Z19" s="1667"/>
      <c r="AA19" s="1740"/>
      <c r="AB19" s="1740"/>
      <c r="AC19" s="1740"/>
      <c r="AD19" s="1740"/>
      <c r="AE19" s="1740"/>
      <c r="AF19" s="1740"/>
      <c r="AG19" s="1740"/>
      <c r="AH19" s="1740"/>
      <c r="AI19" s="1740"/>
      <c r="AJ19" s="1740"/>
      <c r="AK19" s="1740"/>
      <c r="AL19" s="1740"/>
      <c r="AM19" s="1751"/>
      <c r="AN19" s="203"/>
      <c r="AO19" s="203"/>
      <c r="AP19" s="203"/>
      <c r="AQ19" s="1626"/>
      <c r="AR19" s="1626"/>
      <c r="AS19" s="1626"/>
      <c r="AT19" s="1627"/>
      <c r="AU19" s="913"/>
      <c r="AV19" s="914"/>
      <c r="AW19" s="1741"/>
      <c r="AX19" s="1742"/>
      <c r="AY19" s="1743"/>
      <c r="AZ19" s="1741"/>
      <c r="BA19" s="1000"/>
      <c r="BB19" s="935"/>
      <c r="BC19" s="936"/>
      <c r="BD19" s="905">
        <f>ROUND(BA18*0.2,0)</f>
        <v>0</v>
      </c>
      <c r="BE19" s="906"/>
      <c r="BF19" s="906"/>
      <c r="BG19" s="902"/>
      <c r="BH19" s="903"/>
      <c r="BI19" s="903"/>
      <c r="BJ19" s="903"/>
      <c r="BK19" s="903"/>
      <c r="BL19" s="1084"/>
      <c r="BM19" s="1059">
        <f>ROUND(BD19*AU18,0)</f>
        <v>0</v>
      </c>
      <c r="BN19" s="910"/>
      <c r="BO19" s="910"/>
      <c r="BP19" s="911"/>
      <c r="BQ19" s="933"/>
      <c r="BR19" s="933"/>
      <c r="BS19" s="939"/>
      <c r="BT19" s="932"/>
      <c r="BU19" s="933"/>
      <c r="BV19" s="933"/>
      <c r="BW19" s="909"/>
      <c r="BX19" s="908"/>
      <c r="BY19" s="908"/>
      <c r="BZ19" s="908"/>
      <c r="CA19" s="203"/>
      <c r="CB19" s="203"/>
      <c r="CC19" s="203"/>
      <c r="CD19" s="203"/>
      <c r="CE19" s="1675"/>
      <c r="CF19" s="1675"/>
      <c r="CG19" s="1675"/>
      <c r="CH19" s="1675"/>
      <c r="CI19" s="1675"/>
      <c r="CJ19" s="1675"/>
      <c r="CK19" s="1675"/>
      <c r="CL19" s="1675"/>
      <c r="CM19" s="1675"/>
      <c r="CN19" s="1675"/>
      <c r="CO19" s="1675"/>
      <c r="CP19" s="1675"/>
      <c r="CQ19" s="1675"/>
      <c r="CR19" s="1675"/>
      <c r="CS19" s="1675"/>
      <c r="CT19" s="1675"/>
      <c r="CU19" s="1675"/>
      <c r="CV19" s="1675"/>
      <c r="CW19" s="1675"/>
      <c r="CX19" s="1675"/>
      <c r="CY19" s="224"/>
      <c r="CZ19" s="1666" t="s">
        <v>23</v>
      </c>
      <c r="DA19" s="1667"/>
      <c r="DB19" s="1667"/>
      <c r="DC19" s="1669">
        <f>AA19</f>
        <v>0</v>
      </c>
      <c r="DD19" s="1669"/>
      <c r="DE19" s="1669"/>
      <c r="DF19" s="1669"/>
      <c r="DG19" s="1669"/>
      <c r="DH19" s="1669"/>
      <c r="DI19" s="1669"/>
      <c r="DJ19" s="1669"/>
      <c r="DK19" s="1669"/>
      <c r="DL19" s="1669"/>
      <c r="DM19" s="1669"/>
      <c r="DN19" s="1669"/>
      <c r="DO19" s="1673"/>
      <c r="DP19" s="203"/>
      <c r="DQ19" s="203"/>
      <c r="DR19" s="203"/>
      <c r="DS19" s="1644"/>
      <c r="DT19" s="1644"/>
      <c r="DU19" s="1644"/>
      <c r="DV19" s="1645"/>
      <c r="DW19" s="1646"/>
      <c r="DX19" s="1762"/>
      <c r="DY19" s="1647"/>
      <c r="DZ19" s="1648"/>
      <c r="EA19" s="1649"/>
      <c r="EB19" s="1647"/>
      <c r="EC19" s="1763"/>
      <c r="ED19" s="1650"/>
      <c r="EE19" s="1651"/>
      <c r="EF19" s="905">
        <f>ROUND(EC18*0.2,0)</f>
        <v>0</v>
      </c>
      <c r="EG19" s="906"/>
      <c r="EH19" s="906"/>
      <c r="EI19" s="902"/>
      <c r="EJ19" s="903"/>
      <c r="EK19" s="903"/>
      <c r="EL19" s="903"/>
      <c r="EM19" s="903"/>
      <c r="EN19" s="1084"/>
      <c r="EO19" s="1059">
        <f>ROUND(EF19*DW18,0)</f>
        <v>0</v>
      </c>
      <c r="EP19" s="910"/>
      <c r="EQ19" s="910"/>
      <c r="ER19" s="911"/>
      <c r="ES19" s="933"/>
      <c r="ET19" s="933"/>
      <c r="EU19" s="939"/>
      <c r="EV19" s="932"/>
      <c r="EW19" s="933"/>
      <c r="EX19" s="933"/>
      <c r="EY19" s="909"/>
      <c r="EZ19" s="908"/>
      <c r="FA19" s="908"/>
      <c r="FB19" s="908"/>
      <c r="FC19" s="203"/>
      <c r="FD19" s="203"/>
    </row>
    <row r="20" spans="1:160" ht="12" customHeight="1" thickBot="1" x14ac:dyDescent="0.2">
      <c r="A20" s="203"/>
      <c r="B20" s="203"/>
      <c r="C20" s="1759"/>
      <c r="D20" s="1759"/>
      <c r="E20" s="1759"/>
      <c r="F20" s="1759"/>
      <c r="G20" s="1759"/>
      <c r="H20" s="1759"/>
      <c r="I20" s="1759"/>
      <c r="J20" s="1759"/>
      <c r="K20" s="1759"/>
      <c r="L20" s="1759"/>
      <c r="M20" s="1759"/>
      <c r="N20" s="1759"/>
      <c r="O20" s="1759"/>
      <c r="P20" s="1759"/>
      <c r="Q20" s="1759"/>
      <c r="R20" s="1759"/>
      <c r="S20" s="1759"/>
      <c r="T20" s="1759"/>
      <c r="U20" s="1759"/>
      <c r="V20" s="1759"/>
      <c r="W20" s="203"/>
      <c r="X20" s="1677"/>
      <c r="Y20" s="1678"/>
      <c r="Z20" s="1678"/>
      <c r="AA20" s="1753"/>
      <c r="AB20" s="1753"/>
      <c r="AC20" s="1753"/>
      <c r="AD20" s="1753"/>
      <c r="AE20" s="1753"/>
      <c r="AF20" s="1753"/>
      <c r="AG20" s="1753"/>
      <c r="AH20" s="1753"/>
      <c r="AI20" s="1753"/>
      <c r="AJ20" s="1753"/>
      <c r="AK20" s="1753"/>
      <c r="AL20" s="1753"/>
      <c r="AM20" s="1754"/>
      <c r="AN20" s="203"/>
      <c r="AO20" s="203"/>
      <c r="AP20" s="203"/>
      <c r="AQ20" s="1626"/>
      <c r="AR20" s="1626"/>
      <c r="AS20" s="1626"/>
      <c r="AT20" s="1627"/>
      <c r="AU20" s="913"/>
      <c r="AV20" s="914"/>
      <c r="AW20" s="1741"/>
      <c r="AX20" s="1742"/>
      <c r="AY20" s="1743"/>
      <c r="AZ20" s="1741"/>
      <c r="BA20" s="1000"/>
      <c r="BB20" s="935"/>
      <c r="BC20" s="936"/>
      <c r="BD20" s="900">
        <f>ROUND(BA20*0.8,0)</f>
        <v>0</v>
      </c>
      <c r="BE20" s="901"/>
      <c r="BF20" s="901"/>
      <c r="BG20" s="902">
        <f t="shared" si="1"/>
        <v>0</v>
      </c>
      <c r="BH20" s="903"/>
      <c r="BI20" s="903"/>
      <c r="BJ20" s="903">
        <f t="shared" si="2"/>
        <v>0</v>
      </c>
      <c r="BK20" s="903"/>
      <c r="BL20" s="1084"/>
      <c r="BM20" s="1040">
        <f t="shared" ref="BM20" si="41">ROUND(BD20*AU20,0)</f>
        <v>0</v>
      </c>
      <c r="BN20" s="937"/>
      <c r="BO20" s="937"/>
      <c r="BP20" s="938"/>
      <c r="BQ20" s="933">
        <f>ROUND(BG20*AW20,0)</f>
        <v>0</v>
      </c>
      <c r="BR20" s="933"/>
      <c r="BS20" s="939"/>
      <c r="BT20" s="932">
        <f>ROUND(BJ20*AY20,0)</f>
        <v>0</v>
      </c>
      <c r="BU20" s="933"/>
      <c r="BV20" s="933"/>
      <c r="BW20" s="907">
        <f t="shared" ref="BW20" si="42">SUM(BM20:BV21)</f>
        <v>0</v>
      </c>
      <c r="BX20" s="908"/>
      <c r="BY20" s="908"/>
      <c r="BZ20" s="908"/>
      <c r="CA20" s="203"/>
      <c r="CB20" s="203"/>
      <c r="CC20" s="203"/>
      <c r="CD20" s="203"/>
      <c r="CE20" s="1675"/>
      <c r="CF20" s="1675"/>
      <c r="CG20" s="1675"/>
      <c r="CH20" s="1675"/>
      <c r="CI20" s="1675"/>
      <c r="CJ20" s="1675"/>
      <c r="CK20" s="1675"/>
      <c r="CL20" s="1675"/>
      <c r="CM20" s="1675"/>
      <c r="CN20" s="1675"/>
      <c r="CO20" s="1675"/>
      <c r="CP20" s="1675"/>
      <c r="CQ20" s="1675"/>
      <c r="CR20" s="1675"/>
      <c r="CS20" s="1675"/>
      <c r="CT20" s="1675"/>
      <c r="CU20" s="1675"/>
      <c r="CV20" s="1675"/>
      <c r="CW20" s="1675"/>
      <c r="CX20" s="1675"/>
      <c r="CY20" s="203"/>
      <c r="CZ20" s="1677"/>
      <c r="DA20" s="1678"/>
      <c r="DB20" s="1678"/>
      <c r="DC20" s="1679"/>
      <c r="DD20" s="1679"/>
      <c r="DE20" s="1679"/>
      <c r="DF20" s="1679"/>
      <c r="DG20" s="1679"/>
      <c r="DH20" s="1679"/>
      <c r="DI20" s="1679"/>
      <c r="DJ20" s="1679"/>
      <c r="DK20" s="1679"/>
      <c r="DL20" s="1679"/>
      <c r="DM20" s="1679"/>
      <c r="DN20" s="1679"/>
      <c r="DO20" s="1680"/>
      <c r="DP20" s="203"/>
      <c r="DQ20" s="203"/>
      <c r="DR20" s="203"/>
      <c r="DS20" s="1644">
        <f t="shared" si="7"/>
        <v>0</v>
      </c>
      <c r="DT20" s="1644"/>
      <c r="DU20" s="1644"/>
      <c r="DV20" s="1645"/>
      <c r="DW20" s="1646">
        <f t="shared" si="8"/>
        <v>0</v>
      </c>
      <c r="DX20" s="1762"/>
      <c r="DY20" s="1647">
        <f t="shared" si="9"/>
        <v>0</v>
      </c>
      <c r="DZ20" s="1648"/>
      <c r="EA20" s="1649">
        <f t="shared" si="10"/>
        <v>0</v>
      </c>
      <c r="EB20" s="1647"/>
      <c r="EC20" s="1763">
        <f t="shared" si="11"/>
        <v>0</v>
      </c>
      <c r="ED20" s="1650"/>
      <c r="EE20" s="1651"/>
      <c r="EF20" s="900">
        <f>ROUND(EC20*0.8,0)</f>
        <v>0</v>
      </c>
      <c r="EG20" s="901"/>
      <c r="EH20" s="901"/>
      <c r="EI20" s="902">
        <f t="shared" si="13"/>
        <v>0</v>
      </c>
      <c r="EJ20" s="903"/>
      <c r="EK20" s="903"/>
      <c r="EL20" s="903">
        <f t="shared" si="14"/>
        <v>0</v>
      </c>
      <c r="EM20" s="903"/>
      <c r="EN20" s="1084"/>
      <c r="EO20" s="1040">
        <f t="shared" ref="EO20" si="43">ROUND(EF20*DW20,0)</f>
        <v>0</v>
      </c>
      <c r="EP20" s="937"/>
      <c r="EQ20" s="937"/>
      <c r="ER20" s="938"/>
      <c r="ES20" s="933">
        <f>ROUND(EI20*DY20,0)</f>
        <v>0</v>
      </c>
      <c r="ET20" s="933"/>
      <c r="EU20" s="939"/>
      <c r="EV20" s="932">
        <f>ROUND(EL20*EA20,0)</f>
        <v>0</v>
      </c>
      <c r="EW20" s="933"/>
      <c r="EX20" s="933"/>
      <c r="EY20" s="907">
        <f t="shared" ref="EY20" si="44">SUM(EO20:EX21)</f>
        <v>0</v>
      </c>
      <c r="EZ20" s="908"/>
      <c r="FA20" s="908"/>
      <c r="FB20" s="908"/>
      <c r="FC20" s="203"/>
      <c r="FD20" s="203"/>
    </row>
    <row r="21" spans="1:160" ht="12" customHeight="1" x14ac:dyDescent="0.15">
      <c r="A21" s="203"/>
      <c r="B21" s="203"/>
      <c r="C21" s="1760"/>
      <c r="D21" s="1760"/>
      <c r="E21" s="1760"/>
      <c r="F21" s="1760"/>
      <c r="G21" s="1760"/>
      <c r="H21" s="1760"/>
      <c r="I21" s="1760"/>
      <c r="J21" s="1760"/>
      <c r="K21" s="1760"/>
      <c r="L21" s="1760"/>
      <c r="M21" s="1760"/>
      <c r="N21" s="1760"/>
      <c r="O21" s="1760"/>
      <c r="P21" s="1760"/>
      <c r="Q21" s="1760"/>
      <c r="R21" s="1760"/>
      <c r="S21" s="1760"/>
      <c r="T21" s="1760"/>
      <c r="U21" s="1760"/>
      <c r="V21" s="1760"/>
      <c r="W21" s="203"/>
      <c r="X21" s="203"/>
      <c r="Y21" s="203"/>
      <c r="Z21" s="203"/>
      <c r="AA21" s="203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03"/>
      <c r="AO21" s="203"/>
      <c r="AP21" s="203"/>
      <c r="AQ21" s="1626"/>
      <c r="AR21" s="1626"/>
      <c r="AS21" s="1626"/>
      <c r="AT21" s="1627"/>
      <c r="AU21" s="913"/>
      <c r="AV21" s="914"/>
      <c r="AW21" s="1741"/>
      <c r="AX21" s="1742"/>
      <c r="AY21" s="1743"/>
      <c r="AZ21" s="1741"/>
      <c r="BA21" s="1000"/>
      <c r="BB21" s="935"/>
      <c r="BC21" s="936"/>
      <c r="BD21" s="905">
        <f>ROUND(BA20*0.2,0)</f>
        <v>0</v>
      </c>
      <c r="BE21" s="906"/>
      <c r="BF21" s="906"/>
      <c r="BG21" s="902"/>
      <c r="BH21" s="903"/>
      <c r="BI21" s="903"/>
      <c r="BJ21" s="903"/>
      <c r="BK21" s="903"/>
      <c r="BL21" s="1084"/>
      <c r="BM21" s="1059">
        <f>ROUND(BD21*AU20,0)</f>
        <v>0</v>
      </c>
      <c r="BN21" s="910"/>
      <c r="BO21" s="910"/>
      <c r="BP21" s="911"/>
      <c r="BQ21" s="933"/>
      <c r="BR21" s="933"/>
      <c r="BS21" s="939"/>
      <c r="BT21" s="932"/>
      <c r="BU21" s="933"/>
      <c r="BV21" s="933"/>
      <c r="BW21" s="909"/>
      <c r="BX21" s="908"/>
      <c r="BY21" s="908"/>
      <c r="BZ21" s="908"/>
      <c r="CA21" s="203"/>
      <c r="CB21" s="203"/>
      <c r="CC21" s="203"/>
      <c r="CD21" s="203"/>
      <c r="CE21" s="1676"/>
      <c r="CF21" s="1676"/>
      <c r="CG21" s="1676"/>
      <c r="CH21" s="1676"/>
      <c r="CI21" s="1676"/>
      <c r="CJ21" s="1676"/>
      <c r="CK21" s="1676"/>
      <c r="CL21" s="1676"/>
      <c r="CM21" s="1676"/>
      <c r="CN21" s="1676"/>
      <c r="CO21" s="1676"/>
      <c r="CP21" s="1676"/>
      <c r="CQ21" s="1676"/>
      <c r="CR21" s="1676"/>
      <c r="CS21" s="1676"/>
      <c r="CT21" s="1676"/>
      <c r="CU21" s="1676"/>
      <c r="CV21" s="1676"/>
      <c r="CW21" s="1676"/>
      <c r="CX21" s="1676"/>
      <c r="CY21" s="203"/>
      <c r="CZ21" s="203"/>
      <c r="DA21" s="203"/>
      <c r="DB21" s="203"/>
      <c r="DC21" s="203"/>
      <c r="DD21" s="211"/>
      <c r="DE21" s="211"/>
      <c r="DF21" s="211"/>
      <c r="DG21" s="211"/>
      <c r="DH21" s="211"/>
      <c r="DI21" s="211"/>
      <c r="DJ21" s="211"/>
      <c r="DK21" s="211"/>
      <c r="DL21" s="211"/>
      <c r="DM21" s="211"/>
      <c r="DN21" s="211"/>
      <c r="DO21" s="211"/>
      <c r="DP21" s="203"/>
      <c r="DQ21" s="203"/>
      <c r="DR21" s="203"/>
      <c r="DS21" s="1644"/>
      <c r="DT21" s="1644"/>
      <c r="DU21" s="1644"/>
      <c r="DV21" s="1645"/>
      <c r="DW21" s="1646"/>
      <c r="DX21" s="1762"/>
      <c r="DY21" s="1647"/>
      <c r="DZ21" s="1648"/>
      <c r="EA21" s="1649"/>
      <c r="EB21" s="1647"/>
      <c r="EC21" s="1763"/>
      <c r="ED21" s="1650"/>
      <c r="EE21" s="1651"/>
      <c r="EF21" s="905">
        <f>ROUND(EC20*0.2,0)</f>
        <v>0</v>
      </c>
      <c r="EG21" s="906"/>
      <c r="EH21" s="906"/>
      <c r="EI21" s="902"/>
      <c r="EJ21" s="903"/>
      <c r="EK21" s="903"/>
      <c r="EL21" s="903"/>
      <c r="EM21" s="903"/>
      <c r="EN21" s="1084"/>
      <c r="EO21" s="1059">
        <f>ROUND(EF21*DW20,0)</f>
        <v>0</v>
      </c>
      <c r="EP21" s="910"/>
      <c r="EQ21" s="910"/>
      <c r="ER21" s="911"/>
      <c r="ES21" s="933"/>
      <c r="ET21" s="933"/>
      <c r="EU21" s="939"/>
      <c r="EV21" s="932"/>
      <c r="EW21" s="933"/>
      <c r="EX21" s="933"/>
      <c r="EY21" s="909"/>
      <c r="EZ21" s="908"/>
      <c r="FA21" s="908"/>
      <c r="FB21" s="908"/>
      <c r="FC21" s="203"/>
      <c r="FD21" s="203"/>
    </row>
    <row r="22" spans="1:160" ht="12" customHeight="1" x14ac:dyDescent="0.15">
      <c r="A22" s="203"/>
      <c r="B22" s="203"/>
      <c r="C22" s="923" t="s">
        <v>117</v>
      </c>
      <c r="D22" s="921"/>
      <c r="E22" s="921"/>
      <c r="F22" s="921"/>
      <c r="G22" s="956" t="s">
        <v>114</v>
      </c>
      <c r="H22" s="956"/>
      <c r="I22" s="958" t="s">
        <v>179</v>
      </c>
      <c r="J22" s="959"/>
      <c r="K22" s="959"/>
      <c r="L22" s="959"/>
      <c r="M22" s="956" t="s">
        <v>187</v>
      </c>
      <c r="N22" s="962"/>
      <c r="O22" s="963"/>
      <c r="P22" s="967" t="s">
        <v>166</v>
      </c>
      <c r="Q22" s="968"/>
      <c r="R22" s="969"/>
      <c r="S22" s="1031" t="s">
        <v>167</v>
      </c>
      <c r="T22" s="928"/>
      <c r="U22" s="928"/>
      <c r="V22" s="928" t="s">
        <v>168</v>
      </c>
      <c r="W22" s="928"/>
      <c r="X22" s="929"/>
      <c r="Y22" s="921" t="s">
        <v>170</v>
      </c>
      <c r="Z22" s="921"/>
      <c r="AA22" s="921"/>
      <c r="AB22" s="921"/>
      <c r="AC22" s="921"/>
      <c r="AD22" s="921"/>
      <c r="AE22" s="921"/>
      <c r="AF22" s="921"/>
      <c r="AG22" s="921"/>
      <c r="AH22" s="921"/>
      <c r="AI22" s="921"/>
      <c r="AJ22" s="921"/>
      <c r="AK22" s="921"/>
      <c r="AL22" s="922"/>
      <c r="AM22" s="227"/>
      <c r="AN22" s="203"/>
      <c r="AO22" s="203"/>
      <c r="AP22" s="203"/>
      <c r="AQ22" s="1626"/>
      <c r="AR22" s="1626"/>
      <c r="AS22" s="1626"/>
      <c r="AT22" s="1627"/>
      <c r="AU22" s="913"/>
      <c r="AV22" s="914"/>
      <c r="AW22" s="1741"/>
      <c r="AX22" s="1742"/>
      <c r="AY22" s="1743"/>
      <c r="AZ22" s="1741"/>
      <c r="BA22" s="1000"/>
      <c r="BB22" s="935"/>
      <c r="BC22" s="936"/>
      <c r="BD22" s="900">
        <f>ROUND(BA22*0.8,0)</f>
        <v>0</v>
      </c>
      <c r="BE22" s="901"/>
      <c r="BF22" s="901"/>
      <c r="BG22" s="902">
        <f t="shared" si="1"/>
        <v>0</v>
      </c>
      <c r="BH22" s="903"/>
      <c r="BI22" s="903"/>
      <c r="BJ22" s="903">
        <f t="shared" si="2"/>
        <v>0</v>
      </c>
      <c r="BK22" s="903"/>
      <c r="BL22" s="1084"/>
      <c r="BM22" s="1040">
        <f t="shared" ref="BM22" si="45">ROUND(BD22*AU22,0)</f>
        <v>0</v>
      </c>
      <c r="BN22" s="937"/>
      <c r="BO22" s="937"/>
      <c r="BP22" s="938"/>
      <c r="BQ22" s="933">
        <f>ROUND(BG22*AW22,0)</f>
        <v>0</v>
      </c>
      <c r="BR22" s="933"/>
      <c r="BS22" s="939"/>
      <c r="BT22" s="932">
        <f>ROUND(BJ22*AY22,0)</f>
        <v>0</v>
      </c>
      <c r="BU22" s="933"/>
      <c r="BV22" s="933"/>
      <c r="BW22" s="907">
        <f t="shared" ref="BW22" si="46">SUM(BM22:BV23)</f>
        <v>0</v>
      </c>
      <c r="BX22" s="908"/>
      <c r="BY22" s="908"/>
      <c r="BZ22" s="908"/>
      <c r="CA22" s="203"/>
      <c r="CB22" s="203"/>
      <c r="CC22" s="203"/>
      <c r="CD22" s="203"/>
      <c r="CE22" s="923" t="s">
        <v>117</v>
      </c>
      <c r="CF22" s="921"/>
      <c r="CG22" s="921"/>
      <c r="CH22" s="921"/>
      <c r="CI22" s="956" t="s">
        <v>114</v>
      </c>
      <c r="CJ22" s="956"/>
      <c r="CK22" s="958" t="s">
        <v>179</v>
      </c>
      <c r="CL22" s="959"/>
      <c r="CM22" s="959"/>
      <c r="CN22" s="959"/>
      <c r="CO22" s="956" t="s">
        <v>187</v>
      </c>
      <c r="CP22" s="962"/>
      <c r="CQ22" s="963"/>
      <c r="CR22" s="967" t="s">
        <v>166</v>
      </c>
      <c r="CS22" s="968"/>
      <c r="CT22" s="969"/>
      <c r="CU22" s="1031" t="s">
        <v>167</v>
      </c>
      <c r="CV22" s="928"/>
      <c r="CW22" s="928"/>
      <c r="CX22" s="928" t="s">
        <v>168</v>
      </c>
      <c r="CY22" s="928"/>
      <c r="CZ22" s="929"/>
      <c r="DA22" s="921" t="s">
        <v>113</v>
      </c>
      <c r="DB22" s="921"/>
      <c r="DC22" s="921"/>
      <c r="DD22" s="921"/>
      <c r="DE22" s="921"/>
      <c r="DF22" s="921"/>
      <c r="DG22" s="921"/>
      <c r="DH22" s="921"/>
      <c r="DI22" s="921"/>
      <c r="DJ22" s="921"/>
      <c r="DK22" s="921"/>
      <c r="DL22" s="921"/>
      <c r="DM22" s="921"/>
      <c r="DN22" s="922"/>
      <c r="DO22" s="227"/>
      <c r="DP22" s="203"/>
      <c r="DQ22" s="203"/>
      <c r="DR22" s="203"/>
      <c r="DS22" s="1644">
        <f t="shared" si="7"/>
        <v>0</v>
      </c>
      <c r="DT22" s="1644"/>
      <c r="DU22" s="1644"/>
      <c r="DV22" s="1645"/>
      <c r="DW22" s="1646">
        <f t="shared" si="8"/>
        <v>0</v>
      </c>
      <c r="DX22" s="1762"/>
      <c r="DY22" s="1647">
        <f t="shared" si="9"/>
        <v>0</v>
      </c>
      <c r="DZ22" s="1648"/>
      <c r="EA22" s="1649">
        <f t="shared" si="10"/>
        <v>0</v>
      </c>
      <c r="EB22" s="1647"/>
      <c r="EC22" s="1763">
        <f t="shared" si="11"/>
        <v>0</v>
      </c>
      <c r="ED22" s="1650"/>
      <c r="EE22" s="1651"/>
      <c r="EF22" s="900">
        <f>ROUND(EC22*0.8,0)</f>
        <v>0</v>
      </c>
      <c r="EG22" s="901"/>
      <c r="EH22" s="901"/>
      <c r="EI22" s="902">
        <f t="shared" si="13"/>
        <v>0</v>
      </c>
      <c r="EJ22" s="903"/>
      <c r="EK22" s="903"/>
      <c r="EL22" s="903">
        <f t="shared" si="14"/>
        <v>0</v>
      </c>
      <c r="EM22" s="903"/>
      <c r="EN22" s="1084"/>
      <c r="EO22" s="1040">
        <f t="shared" ref="EO22" si="47">ROUND(EF22*DW22,0)</f>
        <v>0</v>
      </c>
      <c r="EP22" s="937"/>
      <c r="EQ22" s="937"/>
      <c r="ER22" s="938"/>
      <c r="ES22" s="933">
        <f>ROUND(EI22*DY22,0)</f>
        <v>0</v>
      </c>
      <c r="ET22" s="933"/>
      <c r="EU22" s="939"/>
      <c r="EV22" s="932">
        <f>ROUND(EL22*EA22,0)</f>
        <v>0</v>
      </c>
      <c r="EW22" s="933"/>
      <c r="EX22" s="933"/>
      <c r="EY22" s="907">
        <f t="shared" ref="EY22" si="48">SUM(EO22:EX23)</f>
        <v>0</v>
      </c>
      <c r="EZ22" s="908"/>
      <c r="FA22" s="908"/>
      <c r="FB22" s="908"/>
      <c r="FC22" s="203"/>
      <c r="FD22" s="203"/>
    </row>
    <row r="23" spans="1:160" ht="12" customHeight="1" x14ac:dyDescent="0.15">
      <c r="A23" s="203"/>
      <c r="B23" s="203"/>
      <c r="C23" s="925"/>
      <c r="D23" s="926"/>
      <c r="E23" s="926"/>
      <c r="F23" s="926"/>
      <c r="G23" s="957"/>
      <c r="H23" s="957"/>
      <c r="I23" s="915" t="s">
        <v>172</v>
      </c>
      <c r="J23" s="916"/>
      <c r="K23" s="917" t="s">
        <v>173</v>
      </c>
      <c r="L23" s="916"/>
      <c r="M23" s="965"/>
      <c r="N23" s="965"/>
      <c r="O23" s="966"/>
      <c r="P23" s="918" t="s">
        <v>126</v>
      </c>
      <c r="Q23" s="919"/>
      <c r="R23" s="920"/>
      <c r="S23" s="1032"/>
      <c r="T23" s="930"/>
      <c r="U23" s="930"/>
      <c r="V23" s="930"/>
      <c r="W23" s="930"/>
      <c r="X23" s="931"/>
      <c r="Y23" s="921" t="s">
        <v>181</v>
      </c>
      <c r="Z23" s="921"/>
      <c r="AA23" s="921"/>
      <c r="AB23" s="922"/>
      <c r="AC23" s="923" t="s">
        <v>172</v>
      </c>
      <c r="AD23" s="921"/>
      <c r="AE23" s="921"/>
      <c r="AF23" s="924" t="s">
        <v>173</v>
      </c>
      <c r="AG23" s="921"/>
      <c r="AH23" s="922"/>
      <c r="AI23" s="925"/>
      <c r="AJ23" s="926"/>
      <c r="AK23" s="926"/>
      <c r="AL23" s="927"/>
      <c r="AM23" s="226"/>
      <c r="AN23" s="203"/>
      <c r="AO23" s="203"/>
      <c r="AP23" s="203"/>
      <c r="AQ23" s="1626"/>
      <c r="AR23" s="1626"/>
      <c r="AS23" s="1626"/>
      <c r="AT23" s="1627"/>
      <c r="AU23" s="913"/>
      <c r="AV23" s="914"/>
      <c r="AW23" s="1741"/>
      <c r="AX23" s="1742"/>
      <c r="AY23" s="1743"/>
      <c r="AZ23" s="1741"/>
      <c r="BA23" s="1000"/>
      <c r="BB23" s="935"/>
      <c r="BC23" s="936"/>
      <c r="BD23" s="905">
        <f>ROUND(BA22*0.2,0)</f>
        <v>0</v>
      </c>
      <c r="BE23" s="906"/>
      <c r="BF23" s="906"/>
      <c r="BG23" s="902"/>
      <c r="BH23" s="903"/>
      <c r="BI23" s="903"/>
      <c r="BJ23" s="903"/>
      <c r="BK23" s="903"/>
      <c r="BL23" s="1084"/>
      <c r="BM23" s="1059">
        <f t="shared" ref="BM23" si="49">ROUND(BD23*AU22,0)</f>
        <v>0</v>
      </c>
      <c r="BN23" s="910"/>
      <c r="BO23" s="910"/>
      <c r="BP23" s="911"/>
      <c r="BQ23" s="933"/>
      <c r="BR23" s="933"/>
      <c r="BS23" s="939"/>
      <c r="BT23" s="932"/>
      <c r="BU23" s="933"/>
      <c r="BV23" s="933"/>
      <c r="BW23" s="909"/>
      <c r="BX23" s="908"/>
      <c r="BY23" s="908"/>
      <c r="BZ23" s="908"/>
      <c r="CA23" s="203"/>
      <c r="CB23" s="203"/>
      <c r="CC23" s="203"/>
      <c r="CD23" s="203"/>
      <c r="CE23" s="925"/>
      <c r="CF23" s="926"/>
      <c r="CG23" s="926"/>
      <c r="CH23" s="926"/>
      <c r="CI23" s="957"/>
      <c r="CJ23" s="957"/>
      <c r="CK23" s="915" t="s">
        <v>172</v>
      </c>
      <c r="CL23" s="916"/>
      <c r="CM23" s="917" t="s">
        <v>150</v>
      </c>
      <c r="CN23" s="916"/>
      <c r="CO23" s="965"/>
      <c r="CP23" s="965"/>
      <c r="CQ23" s="966"/>
      <c r="CR23" s="918" t="s">
        <v>126</v>
      </c>
      <c r="CS23" s="919"/>
      <c r="CT23" s="920"/>
      <c r="CU23" s="1032"/>
      <c r="CV23" s="930"/>
      <c r="CW23" s="930"/>
      <c r="CX23" s="930"/>
      <c r="CY23" s="930"/>
      <c r="CZ23" s="931"/>
      <c r="DA23" s="921" t="s">
        <v>114</v>
      </c>
      <c r="DB23" s="921"/>
      <c r="DC23" s="921"/>
      <c r="DD23" s="922"/>
      <c r="DE23" s="923" t="s">
        <v>172</v>
      </c>
      <c r="DF23" s="921"/>
      <c r="DG23" s="921"/>
      <c r="DH23" s="924" t="s">
        <v>150</v>
      </c>
      <c r="DI23" s="921"/>
      <c r="DJ23" s="922"/>
      <c r="DK23" s="925"/>
      <c r="DL23" s="926"/>
      <c r="DM23" s="926"/>
      <c r="DN23" s="927"/>
      <c r="DO23" s="226"/>
      <c r="DP23" s="203"/>
      <c r="DQ23" s="203"/>
      <c r="DR23" s="203"/>
      <c r="DS23" s="1644"/>
      <c r="DT23" s="1644"/>
      <c r="DU23" s="1644"/>
      <c r="DV23" s="1645"/>
      <c r="DW23" s="1646"/>
      <c r="DX23" s="1762"/>
      <c r="DY23" s="1647"/>
      <c r="DZ23" s="1648"/>
      <c r="EA23" s="1649"/>
      <c r="EB23" s="1647"/>
      <c r="EC23" s="1763"/>
      <c r="ED23" s="1650"/>
      <c r="EE23" s="1651"/>
      <c r="EF23" s="905">
        <f>ROUND(EC22*0.2,0)</f>
        <v>0</v>
      </c>
      <c r="EG23" s="906"/>
      <c r="EH23" s="906"/>
      <c r="EI23" s="902"/>
      <c r="EJ23" s="903"/>
      <c r="EK23" s="903"/>
      <c r="EL23" s="903"/>
      <c r="EM23" s="903"/>
      <c r="EN23" s="1084"/>
      <c r="EO23" s="1059">
        <f t="shared" ref="EO23" si="50">ROUND(EF23*DW22,0)</f>
        <v>0</v>
      </c>
      <c r="EP23" s="910"/>
      <c r="EQ23" s="910"/>
      <c r="ER23" s="911"/>
      <c r="ES23" s="933"/>
      <c r="ET23" s="933"/>
      <c r="EU23" s="939"/>
      <c r="EV23" s="932"/>
      <c r="EW23" s="933"/>
      <c r="EX23" s="933"/>
      <c r="EY23" s="909"/>
      <c r="EZ23" s="908"/>
      <c r="FA23" s="908"/>
      <c r="FB23" s="908"/>
      <c r="FC23" s="203"/>
      <c r="FD23" s="203"/>
    </row>
    <row r="24" spans="1:160" ht="12" customHeight="1" x14ac:dyDescent="0.15">
      <c r="A24" s="203"/>
      <c r="B24" s="203"/>
      <c r="C24" s="1626"/>
      <c r="D24" s="1626"/>
      <c r="E24" s="1626"/>
      <c r="F24" s="1627"/>
      <c r="G24" s="913"/>
      <c r="H24" s="913"/>
      <c r="I24" s="1741"/>
      <c r="J24" s="1742"/>
      <c r="K24" s="1743"/>
      <c r="L24" s="1742"/>
      <c r="M24" s="935"/>
      <c r="N24" s="935"/>
      <c r="O24" s="936"/>
      <c r="P24" s="900">
        <f>ROUND(M24*0.8,0)</f>
        <v>0</v>
      </c>
      <c r="Q24" s="901"/>
      <c r="R24" s="901"/>
      <c r="S24" s="902">
        <f t="shared" ref="S24:S46" si="51">ROUND(P24/8*1.25,0)</f>
        <v>0</v>
      </c>
      <c r="T24" s="903"/>
      <c r="U24" s="903"/>
      <c r="V24" s="903">
        <f t="shared" ref="V24:V46" si="52">ROUND(P24/8*1.25,0)</f>
        <v>0</v>
      </c>
      <c r="W24" s="903"/>
      <c r="X24" s="904"/>
      <c r="Y24" s="937">
        <f t="shared" ref="Y24" si="53">ROUND(P24*G24,0)</f>
        <v>0</v>
      </c>
      <c r="Z24" s="937"/>
      <c r="AA24" s="937"/>
      <c r="AB24" s="938"/>
      <c r="AC24" s="933">
        <f>ROUND(S24*I24,0)</f>
        <v>0</v>
      </c>
      <c r="AD24" s="933"/>
      <c r="AE24" s="939"/>
      <c r="AF24" s="932">
        <f>ROUND(V24*K24,0)</f>
        <v>0</v>
      </c>
      <c r="AG24" s="933"/>
      <c r="AH24" s="933"/>
      <c r="AI24" s="907">
        <f>SUM(Y24:AH25)</f>
        <v>0</v>
      </c>
      <c r="AJ24" s="908"/>
      <c r="AK24" s="908"/>
      <c r="AL24" s="908"/>
      <c r="AM24" s="203"/>
      <c r="AN24" s="203"/>
      <c r="AO24" s="203"/>
      <c r="AP24" s="203"/>
      <c r="AQ24" s="1626"/>
      <c r="AR24" s="1626"/>
      <c r="AS24" s="1626"/>
      <c r="AT24" s="1627"/>
      <c r="AU24" s="913"/>
      <c r="AV24" s="914"/>
      <c r="AW24" s="1741"/>
      <c r="AX24" s="1742"/>
      <c r="AY24" s="1743"/>
      <c r="AZ24" s="1741"/>
      <c r="BA24" s="1000"/>
      <c r="BB24" s="935"/>
      <c r="BC24" s="936"/>
      <c r="BD24" s="900">
        <f>ROUND(BA24*0.8,0)</f>
        <v>0</v>
      </c>
      <c r="BE24" s="901"/>
      <c r="BF24" s="901"/>
      <c r="BG24" s="902">
        <f t="shared" si="1"/>
        <v>0</v>
      </c>
      <c r="BH24" s="903"/>
      <c r="BI24" s="903"/>
      <c r="BJ24" s="903">
        <f t="shared" si="2"/>
        <v>0</v>
      </c>
      <c r="BK24" s="903"/>
      <c r="BL24" s="1084"/>
      <c r="BM24" s="1040">
        <f t="shared" ref="BM24" si="54">ROUND(BD24*AU24,0)</f>
        <v>0</v>
      </c>
      <c r="BN24" s="937"/>
      <c r="BO24" s="937"/>
      <c r="BP24" s="938"/>
      <c r="BQ24" s="933">
        <f>ROUND(BG24*AW24,0)</f>
        <v>0</v>
      </c>
      <c r="BR24" s="933"/>
      <c r="BS24" s="939"/>
      <c r="BT24" s="932">
        <f>ROUND(BJ24*AY24,0)</f>
        <v>0</v>
      </c>
      <c r="BU24" s="933"/>
      <c r="BV24" s="933"/>
      <c r="BW24" s="907">
        <f t="shared" ref="BW24" si="55">SUM(BM24:BV25)</f>
        <v>0</v>
      </c>
      <c r="BX24" s="908"/>
      <c r="BY24" s="908"/>
      <c r="BZ24" s="908"/>
      <c r="CA24" s="203"/>
      <c r="CB24" s="203"/>
      <c r="CC24" s="203"/>
      <c r="CD24" s="203"/>
      <c r="CE24" s="1644">
        <f t="shared" ref="CE24:CE46" si="56">C24</f>
        <v>0</v>
      </c>
      <c r="CF24" s="1644"/>
      <c r="CG24" s="1644"/>
      <c r="CH24" s="1645"/>
      <c r="CI24" s="1646">
        <f t="shared" ref="CI24:CI46" si="57">G24</f>
        <v>0</v>
      </c>
      <c r="CJ24" s="1646"/>
      <c r="CK24" s="1647">
        <f t="shared" ref="CK24:CK48" si="58">I24</f>
        <v>0</v>
      </c>
      <c r="CL24" s="1648"/>
      <c r="CM24" s="1649">
        <f t="shared" ref="CM24" si="59">K24</f>
        <v>0</v>
      </c>
      <c r="CN24" s="1648"/>
      <c r="CO24" s="1650">
        <f t="shared" ref="CO24:CO46" si="60">M24</f>
        <v>0</v>
      </c>
      <c r="CP24" s="1650"/>
      <c r="CQ24" s="1651"/>
      <c r="CR24" s="900">
        <f>ROUND(CO24*0.8,0)</f>
        <v>0</v>
      </c>
      <c r="CS24" s="901"/>
      <c r="CT24" s="901"/>
      <c r="CU24" s="902">
        <f t="shared" ref="CU24:CU46" si="61">ROUND(CR24/8*1.25,0)</f>
        <v>0</v>
      </c>
      <c r="CV24" s="903"/>
      <c r="CW24" s="903"/>
      <c r="CX24" s="903">
        <f t="shared" ref="CX24:CX46" si="62">ROUND(CR24/8*1.25,0)</f>
        <v>0</v>
      </c>
      <c r="CY24" s="903"/>
      <c r="CZ24" s="904"/>
      <c r="DA24" s="937">
        <f t="shared" ref="DA24" si="63">ROUND(CR24*CI24,0)</f>
        <v>0</v>
      </c>
      <c r="DB24" s="937"/>
      <c r="DC24" s="937"/>
      <c r="DD24" s="938"/>
      <c r="DE24" s="933">
        <f>ROUND(CU24*CK24,0)</f>
        <v>0</v>
      </c>
      <c r="DF24" s="933"/>
      <c r="DG24" s="939"/>
      <c r="DH24" s="932">
        <f>ROUND(CX24*CM24,0)</f>
        <v>0</v>
      </c>
      <c r="DI24" s="933"/>
      <c r="DJ24" s="933"/>
      <c r="DK24" s="907">
        <f>SUM(DA24:DJ25)</f>
        <v>0</v>
      </c>
      <c r="DL24" s="908"/>
      <c r="DM24" s="908"/>
      <c r="DN24" s="908"/>
      <c r="DO24" s="203"/>
      <c r="DP24" s="203"/>
      <c r="DQ24" s="203"/>
      <c r="DR24" s="203"/>
      <c r="DS24" s="1644">
        <f t="shared" si="7"/>
        <v>0</v>
      </c>
      <c r="DT24" s="1644"/>
      <c r="DU24" s="1644"/>
      <c r="DV24" s="1645"/>
      <c r="DW24" s="1646">
        <f t="shared" si="8"/>
        <v>0</v>
      </c>
      <c r="DX24" s="1762"/>
      <c r="DY24" s="1647">
        <f t="shared" si="9"/>
        <v>0</v>
      </c>
      <c r="DZ24" s="1648"/>
      <c r="EA24" s="1649">
        <f t="shared" si="10"/>
        <v>0</v>
      </c>
      <c r="EB24" s="1647"/>
      <c r="EC24" s="1763">
        <f t="shared" si="11"/>
        <v>0</v>
      </c>
      <c r="ED24" s="1650"/>
      <c r="EE24" s="1651"/>
      <c r="EF24" s="900">
        <f>ROUND(EC24*0.8,0)</f>
        <v>0</v>
      </c>
      <c r="EG24" s="901"/>
      <c r="EH24" s="901"/>
      <c r="EI24" s="902">
        <f t="shared" si="13"/>
        <v>0</v>
      </c>
      <c r="EJ24" s="903"/>
      <c r="EK24" s="903"/>
      <c r="EL24" s="903">
        <f t="shared" si="14"/>
        <v>0</v>
      </c>
      <c r="EM24" s="903"/>
      <c r="EN24" s="1084"/>
      <c r="EO24" s="1040">
        <f t="shared" ref="EO24" si="64">ROUND(EF24*DW24,0)</f>
        <v>0</v>
      </c>
      <c r="EP24" s="937"/>
      <c r="EQ24" s="937"/>
      <c r="ER24" s="938"/>
      <c r="ES24" s="933">
        <f>ROUND(EI24*DY24,0)</f>
        <v>0</v>
      </c>
      <c r="ET24" s="933"/>
      <c r="EU24" s="939"/>
      <c r="EV24" s="932">
        <f>ROUND(EL24*EA24,0)</f>
        <v>0</v>
      </c>
      <c r="EW24" s="933"/>
      <c r="EX24" s="933"/>
      <c r="EY24" s="907">
        <f t="shared" ref="EY24" si="65">SUM(EO24:EX25)</f>
        <v>0</v>
      </c>
      <c r="EZ24" s="908"/>
      <c r="FA24" s="908"/>
      <c r="FB24" s="908"/>
      <c r="FC24" s="203"/>
      <c r="FD24" s="203"/>
    </row>
    <row r="25" spans="1:160" ht="12" customHeight="1" x14ac:dyDescent="0.15">
      <c r="A25" s="203"/>
      <c r="B25" s="203"/>
      <c r="C25" s="1626"/>
      <c r="D25" s="1626"/>
      <c r="E25" s="1626"/>
      <c r="F25" s="1627"/>
      <c r="G25" s="913"/>
      <c r="H25" s="913"/>
      <c r="I25" s="1741"/>
      <c r="J25" s="1742"/>
      <c r="K25" s="1743"/>
      <c r="L25" s="1742"/>
      <c r="M25" s="935"/>
      <c r="N25" s="935"/>
      <c r="O25" s="936"/>
      <c r="P25" s="905">
        <f>ROUND(M24*0.2,0)</f>
        <v>0</v>
      </c>
      <c r="Q25" s="906"/>
      <c r="R25" s="906"/>
      <c r="S25" s="902"/>
      <c r="T25" s="903"/>
      <c r="U25" s="903"/>
      <c r="V25" s="903"/>
      <c r="W25" s="903"/>
      <c r="X25" s="904"/>
      <c r="Y25" s="910">
        <f>ROUND(P25*G24,0)</f>
        <v>0</v>
      </c>
      <c r="Z25" s="910"/>
      <c r="AA25" s="910"/>
      <c r="AB25" s="911"/>
      <c r="AC25" s="933"/>
      <c r="AD25" s="933"/>
      <c r="AE25" s="939"/>
      <c r="AF25" s="932"/>
      <c r="AG25" s="933"/>
      <c r="AH25" s="933"/>
      <c r="AI25" s="909"/>
      <c r="AJ25" s="908"/>
      <c r="AK25" s="908"/>
      <c r="AL25" s="908"/>
      <c r="AM25" s="203"/>
      <c r="AN25" s="203"/>
      <c r="AO25" s="203"/>
      <c r="AP25" s="203"/>
      <c r="AQ25" s="1626"/>
      <c r="AR25" s="1626"/>
      <c r="AS25" s="1626"/>
      <c r="AT25" s="1627"/>
      <c r="AU25" s="913"/>
      <c r="AV25" s="914"/>
      <c r="AW25" s="1741"/>
      <c r="AX25" s="1742"/>
      <c r="AY25" s="1743"/>
      <c r="AZ25" s="1741"/>
      <c r="BA25" s="1000"/>
      <c r="BB25" s="935"/>
      <c r="BC25" s="936"/>
      <c r="BD25" s="905">
        <f>ROUND(BA24*0.2,0)</f>
        <v>0</v>
      </c>
      <c r="BE25" s="906"/>
      <c r="BF25" s="906"/>
      <c r="BG25" s="902"/>
      <c r="BH25" s="903"/>
      <c r="BI25" s="903"/>
      <c r="BJ25" s="903"/>
      <c r="BK25" s="903"/>
      <c r="BL25" s="1084"/>
      <c r="BM25" s="1059">
        <f t="shared" ref="BM25" si="66">ROUND(BD25*AU24,0)</f>
        <v>0</v>
      </c>
      <c r="BN25" s="910"/>
      <c r="BO25" s="910"/>
      <c r="BP25" s="911"/>
      <c r="BQ25" s="933"/>
      <c r="BR25" s="933"/>
      <c r="BS25" s="939"/>
      <c r="BT25" s="932"/>
      <c r="BU25" s="933"/>
      <c r="BV25" s="933"/>
      <c r="BW25" s="909"/>
      <c r="BX25" s="908"/>
      <c r="BY25" s="908"/>
      <c r="BZ25" s="908"/>
      <c r="CA25" s="203"/>
      <c r="CB25" s="203"/>
      <c r="CC25" s="203"/>
      <c r="CD25" s="203"/>
      <c r="CE25" s="1644"/>
      <c r="CF25" s="1644"/>
      <c r="CG25" s="1644"/>
      <c r="CH25" s="1645"/>
      <c r="CI25" s="1646"/>
      <c r="CJ25" s="1646"/>
      <c r="CK25" s="1647"/>
      <c r="CL25" s="1648"/>
      <c r="CM25" s="1649"/>
      <c r="CN25" s="1648"/>
      <c r="CO25" s="1650"/>
      <c r="CP25" s="1650"/>
      <c r="CQ25" s="1651"/>
      <c r="CR25" s="905">
        <f>ROUND(CO24*0.2,0)</f>
        <v>0</v>
      </c>
      <c r="CS25" s="906"/>
      <c r="CT25" s="906"/>
      <c r="CU25" s="902"/>
      <c r="CV25" s="903"/>
      <c r="CW25" s="903"/>
      <c r="CX25" s="903"/>
      <c r="CY25" s="903"/>
      <c r="CZ25" s="904"/>
      <c r="DA25" s="910">
        <f>ROUND(CR25*CI24,0)</f>
        <v>0</v>
      </c>
      <c r="DB25" s="910"/>
      <c r="DC25" s="910"/>
      <c r="DD25" s="911"/>
      <c r="DE25" s="933"/>
      <c r="DF25" s="933"/>
      <c r="DG25" s="939"/>
      <c r="DH25" s="932"/>
      <c r="DI25" s="933"/>
      <c r="DJ25" s="933"/>
      <c r="DK25" s="909"/>
      <c r="DL25" s="908"/>
      <c r="DM25" s="908"/>
      <c r="DN25" s="908"/>
      <c r="DO25" s="203"/>
      <c r="DP25" s="203"/>
      <c r="DQ25" s="203"/>
      <c r="DR25" s="203"/>
      <c r="DS25" s="1644"/>
      <c r="DT25" s="1644"/>
      <c r="DU25" s="1644"/>
      <c r="DV25" s="1645"/>
      <c r="DW25" s="1646"/>
      <c r="DX25" s="1762"/>
      <c r="DY25" s="1647"/>
      <c r="DZ25" s="1648"/>
      <c r="EA25" s="1649"/>
      <c r="EB25" s="1647"/>
      <c r="EC25" s="1763"/>
      <c r="ED25" s="1650"/>
      <c r="EE25" s="1651"/>
      <c r="EF25" s="905">
        <f>ROUND(EC24*0.2,0)</f>
        <v>0</v>
      </c>
      <c r="EG25" s="906"/>
      <c r="EH25" s="906"/>
      <c r="EI25" s="902"/>
      <c r="EJ25" s="903"/>
      <c r="EK25" s="903"/>
      <c r="EL25" s="903"/>
      <c r="EM25" s="903"/>
      <c r="EN25" s="1084"/>
      <c r="EO25" s="1059">
        <f t="shared" ref="EO25" si="67">ROUND(EF25*DW24,0)</f>
        <v>0</v>
      </c>
      <c r="EP25" s="910"/>
      <c r="EQ25" s="910"/>
      <c r="ER25" s="911"/>
      <c r="ES25" s="933"/>
      <c r="ET25" s="933"/>
      <c r="EU25" s="939"/>
      <c r="EV25" s="932"/>
      <c r="EW25" s="933"/>
      <c r="EX25" s="933"/>
      <c r="EY25" s="909"/>
      <c r="EZ25" s="908"/>
      <c r="FA25" s="908"/>
      <c r="FB25" s="908"/>
      <c r="FC25" s="203"/>
      <c r="FD25" s="203"/>
    </row>
    <row r="26" spans="1:160" ht="12" customHeight="1" x14ac:dyDescent="0.15">
      <c r="A26" s="203"/>
      <c r="B26" s="203"/>
      <c r="C26" s="1626"/>
      <c r="D26" s="1626"/>
      <c r="E26" s="1626"/>
      <c r="F26" s="1627"/>
      <c r="G26" s="913"/>
      <c r="H26" s="913"/>
      <c r="I26" s="1741"/>
      <c r="J26" s="1742"/>
      <c r="K26" s="1743"/>
      <c r="L26" s="1742"/>
      <c r="M26" s="935"/>
      <c r="N26" s="935"/>
      <c r="O26" s="936"/>
      <c r="P26" s="900">
        <f>ROUND(M26*0.8,0)</f>
        <v>0</v>
      </c>
      <c r="Q26" s="901"/>
      <c r="R26" s="901"/>
      <c r="S26" s="902">
        <f t="shared" si="51"/>
        <v>0</v>
      </c>
      <c r="T26" s="903"/>
      <c r="U26" s="903"/>
      <c r="V26" s="903">
        <f t="shared" si="52"/>
        <v>0</v>
      </c>
      <c r="W26" s="903"/>
      <c r="X26" s="904"/>
      <c r="Y26" s="937">
        <f t="shared" ref="Y26" si="68">ROUND(P26*G26,0)</f>
        <v>0</v>
      </c>
      <c r="Z26" s="937"/>
      <c r="AA26" s="937"/>
      <c r="AB26" s="938"/>
      <c r="AC26" s="933">
        <f>ROUND(S26*I26,0)</f>
        <v>0</v>
      </c>
      <c r="AD26" s="933"/>
      <c r="AE26" s="939"/>
      <c r="AF26" s="932">
        <f>ROUND(V26*K26,0)</f>
        <v>0</v>
      </c>
      <c r="AG26" s="933"/>
      <c r="AH26" s="933"/>
      <c r="AI26" s="907">
        <f t="shared" ref="AI26" si="69">SUM(Y26:AH27)</f>
        <v>0</v>
      </c>
      <c r="AJ26" s="908"/>
      <c r="AK26" s="908"/>
      <c r="AL26" s="908"/>
      <c r="AM26" s="203"/>
      <c r="AN26" s="203"/>
      <c r="AO26" s="203"/>
      <c r="AP26" s="203"/>
      <c r="AQ26" s="1626"/>
      <c r="AR26" s="1626"/>
      <c r="AS26" s="1626"/>
      <c r="AT26" s="1627"/>
      <c r="AU26" s="913"/>
      <c r="AV26" s="914"/>
      <c r="AW26" s="1741"/>
      <c r="AX26" s="1742"/>
      <c r="AY26" s="1743"/>
      <c r="AZ26" s="1741"/>
      <c r="BA26" s="1000"/>
      <c r="BB26" s="935"/>
      <c r="BC26" s="936"/>
      <c r="BD26" s="900">
        <f>ROUND(BA26*0.8,0)</f>
        <v>0</v>
      </c>
      <c r="BE26" s="901"/>
      <c r="BF26" s="901"/>
      <c r="BG26" s="902">
        <f t="shared" si="1"/>
        <v>0</v>
      </c>
      <c r="BH26" s="903"/>
      <c r="BI26" s="903"/>
      <c r="BJ26" s="903">
        <f t="shared" si="2"/>
        <v>0</v>
      </c>
      <c r="BK26" s="903"/>
      <c r="BL26" s="1084"/>
      <c r="BM26" s="1040">
        <f t="shared" ref="BM26" si="70">ROUND(BD26*AU26,0)</f>
        <v>0</v>
      </c>
      <c r="BN26" s="937"/>
      <c r="BO26" s="937"/>
      <c r="BP26" s="938"/>
      <c r="BQ26" s="933">
        <f>ROUND(BG26*AW26,0)</f>
        <v>0</v>
      </c>
      <c r="BR26" s="933"/>
      <c r="BS26" s="939"/>
      <c r="BT26" s="932">
        <f>ROUND(BJ26*AY26,0)</f>
        <v>0</v>
      </c>
      <c r="BU26" s="933"/>
      <c r="BV26" s="933"/>
      <c r="BW26" s="907">
        <f t="shared" ref="BW26" si="71">SUM(BM26:BV27)</f>
        <v>0</v>
      </c>
      <c r="BX26" s="908"/>
      <c r="BY26" s="908"/>
      <c r="BZ26" s="908"/>
      <c r="CA26" s="203"/>
      <c r="CB26" s="203"/>
      <c r="CC26" s="203"/>
      <c r="CD26" s="203"/>
      <c r="CE26" s="1644">
        <f t="shared" si="56"/>
        <v>0</v>
      </c>
      <c r="CF26" s="1644"/>
      <c r="CG26" s="1644"/>
      <c r="CH26" s="1645"/>
      <c r="CI26" s="1646">
        <f t="shared" si="57"/>
        <v>0</v>
      </c>
      <c r="CJ26" s="1646"/>
      <c r="CK26" s="1647">
        <f t="shared" si="58"/>
        <v>0</v>
      </c>
      <c r="CL26" s="1648"/>
      <c r="CM26" s="1649">
        <f t="shared" ref="CM26" si="72">K26</f>
        <v>0</v>
      </c>
      <c r="CN26" s="1648"/>
      <c r="CO26" s="1650">
        <f t="shared" si="60"/>
        <v>0</v>
      </c>
      <c r="CP26" s="1650"/>
      <c r="CQ26" s="1651"/>
      <c r="CR26" s="900">
        <f>ROUND(CO26*0.8,0)</f>
        <v>0</v>
      </c>
      <c r="CS26" s="901"/>
      <c r="CT26" s="901"/>
      <c r="CU26" s="902">
        <f t="shared" si="61"/>
        <v>0</v>
      </c>
      <c r="CV26" s="903"/>
      <c r="CW26" s="903"/>
      <c r="CX26" s="903">
        <f t="shared" si="62"/>
        <v>0</v>
      </c>
      <c r="CY26" s="903"/>
      <c r="CZ26" s="904"/>
      <c r="DA26" s="937">
        <f t="shared" ref="DA26" si="73">ROUND(CR26*CI26,0)</f>
        <v>0</v>
      </c>
      <c r="DB26" s="937"/>
      <c r="DC26" s="937"/>
      <c r="DD26" s="938"/>
      <c r="DE26" s="933">
        <f>ROUND(CU26*CK26,0)</f>
        <v>0</v>
      </c>
      <c r="DF26" s="933"/>
      <c r="DG26" s="939"/>
      <c r="DH26" s="932">
        <f>ROUND(CX26*CM26,0)</f>
        <v>0</v>
      </c>
      <c r="DI26" s="933"/>
      <c r="DJ26" s="933"/>
      <c r="DK26" s="907">
        <f t="shared" ref="DK26" si="74">SUM(DA26:DJ27)</f>
        <v>0</v>
      </c>
      <c r="DL26" s="908"/>
      <c r="DM26" s="908"/>
      <c r="DN26" s="908"/>
      <c r="DO26" s="203"/>
      <c r="DP26" s="203"/>
      <c r="DQ26" s="203"/>
      <c r="DR26" s="203"/>
      <c r="DS26" s="1644">
        <f t="shared" si="7"/>
        <v>0</v>
      </c>
      <c r="DT26" s="1644"/>
      <c r="DU26" s="1644"/>
      <c r="DV26" s="1645"/>
      <c r="DW26" s="1646">
        <f t="shared" si="8"/>
        <v>0</v>
      </c>
      <c r="DX26" s="1762"/>
      <c r="DY26" s="1647">
        <f t="shared" si="9"/>
        <v>0</v>
      </c>
      <c r="DZ26" s="1648"/>
      <c r="EA26" s="1649">
        <f t="shared" si="10"/>
        <v>0</v>
      </c>
      <c r="EB26" s="1647"/>
      <c r="EC26" s="1763">
        <f t="shared" si="11"/>
        <v>0</v>
      </c>
      <c r="ED26" s="1650"/>
      <c r="EE26" s="1651"/>
      <c r="EF26" s="900">
        <f>ROUND(EC26*0.8,0)</f>
        <v>0</v>
      </c>
      <c r="EG26" s="901"/>
      <c r="EH26" s="901"/>
      <c r="EI26" s="902">
        <f t="shared" si="13"/>
        <v>0</v>
      </c>
      <c r="EJ26" s="903"/>
      <c r="EK26" s="903"/>
      <c r="EL26" s="903">
        <f t="shared" si="14"/>
        <v>0</v>
      </c>
      <c r="EM26" s="903"/>
      <c r="EN26" s="1084"/>
      <c r="EO26" s="1040">
        <f t="shared" ref="EO26" si="75">ROUND(EF26*DW26,0)</f>
        <v>0</v>
      </c>
      <c r="EP26" s="937"/>
      <c r="EQ26" s="937"/>
      <c r="ER26" s="938"/>
      <c r="ES26" s="933">
        <f>ROUND(EI26*DY26,0)</f>
        <v>0</v>
      </c>
      <c r="ET26" s="933"/>
      <c r="EU26" s="939"/>
      <c r="EV26" s="932">
        <f>ROUND(EL26*EA26,0)</f>
        <v>0</v>
      </c>
      <c r="EW26" s="933"/>
      <c r="EX26" s="933"/>
      <c r="EY26" s="907">
        <f t="shared" ref="EY26" si="76">SUM(EO26:EX27)</f>
        <v>0</v>
      </c>
      <c r="EZ26" s="908"/>
      <c r="FA26" s="908"/>
      <c r="FB26" s="908"/>
      <c r="FC26" s="203"/>
      <c r="FD26" s="203"/>
    </row>
    <row r="27" spans="1:160" ht="12" customHeight="1" x14ac:dyDescent="0.15">
      <c r="A27" s="203"/>
      <c r="B27" s="203"/>
      <c r="C27" s="1626"/>
      <c r="D27" s="1626"/>
      <c r="E27" s="1626"/>
      <c r="F27" s="1627"/>
      <c r="G27" s="913"/>
      <c r="H27" s="913"/>
      <c r="I27" s="1741"/>
      <c r="J27" s="1742"/>
      <c r="K27" s="1743"/>
      <c r="L27" s="1742"/>
      <c r="M27" s="935"/>
      <c r="N27" s="935"/>
      <c r="O27" s="936"/>
      <c r="P27" s="905">
        <f>ROUND(M26*0.2,0)</f>
        <v>0</v>
      </c>
      <c r="Q27" s="906"/>
      <c r="R27" s="906"/>
      <c r="S27" s="902"/>
      <c r="T27" s="903"/>
      <c r="U27" s="903"/>
      <c r="V27" s="903"/>
      <c r="W27" s="903"/>
      <c r="X27" s="904"/>
      <c r="Y27" s="910">
        <f>ROUND(P27*G26,0)</f>
        <v>0</v>
      </c>
      <c r="Z27" s="910"/>
      <c r="AA27" s="910"/>
      <c r="AB27" s="911"/>
      <c r="AC27" s="933"/>
      <c r="AD27" s="933"/>
      <c r="AE27" s="939"/>
      <c r="AF27" s="932"/>
      <c r="AG27" s="933"/>
      <c r="AH27" s="933"/>
      <c r="AI27" s="909"/>
      <c r="AJ27" s="908"/>
      <c r="AK27" s="908"/>
      <c r="AL27" s="908"/>
      <c r="AM27" s="203"/>
      <c r="AN27" s="203"/>
      <c r="AO27" s="203"/>
      <c r="AP27" s="203"/>
      <c r="AQ27" s="1626"/>
      <c r="AR27" s="1626"/>
      <c r="AS27" s="1626"/>
      <c r="AT27" s="1627"/>
      <c r="AU27" s="913"/>
      <c r="AV27" s="914"/>
      <c r="AW27" s="1741"/>
      <c r="AX27" s="1742"/>
      <c r="AY27" s="1743"/>
      <c r="AZ27" s="1741"/>
      <c r="BA27" s="1000"/>
      <c r="BB27" s="935"/>
      <c r="BC27" s="936"/>
      <c r="BD27" s="905">
        <f>ROUND(BA26*0.2,0)</f>
        <v>0</v>
      </c>
      <c r="BE27" s="906"/>
      <c r="BF27" s="906"/>
      <c r="BG27" s="902"/>
      <c r="BH27" s="903"/>
      <c r="BI27" s="903"/>
      <c r="BJ27" s="903"/>
      <c r="BK27" s="903"/>
      <c r="BL27" s="1084"/>
      <c r="BM27" s="1059">
        <f t="shared" ref="BM27" si="77">ROUND(BD27*AU26,0)</f>
        <v>0</v>
      </c>
      <c r="BN27" s="910"/>
      <c r="BO27" s="910"/>
      <c r="BP27" s="911"/>
      <c r="BQ27" s="933"/>
      <c r="BR27" s="933"/>
      <c r="BS27" s="939"/>
      <c r="BT27" s="932"/>
      <c r="BU27" s="933"/>
      <c r="BV27" s="933"/>
      <c r="BW27" s="909"/>
      <c r="BX27" s="908"/>
      <c r="BY27" s="908"/>
      <c r="BZ27" s="908"/>
      <c r="CA27" s="203"/>
      <c r="CB27" s="203"/>
      <c r="CC27" s="203"/>
      <c r="CD27" s="203"/>
      <c r="CE27" s="1644"/>
      <c r="CF27" s="1644"/>
      <c r="CG27" s="1644"/>
      <c r="CH27" s="1645"/>
      <c r="CI27" s="1646"/>
      <c r="CJ27" s="1646"/>
      <c r="CK27" s="1647"/>
      <c r="CL27" s="1648"/>
      <c r="CM27" s="1649"/>
      <c r="CN27" s="1648"/>
      <c r="CO27" s="1650"/>
      <c r="CP27" s="1650"/>
      <c r="CQ27" s="1651"/>
      <c r="CR27" s="905">
        <f>ROUND(CO26*0.2,0)</f>
        <v>0</v>
      </c>
      <c r="CS27" s="906"/>
      <c r="CT27" s="906"/>
      <c r="CU27" s="902"/>
      <c r="CV27" s="903"/>
      <c r="CW27" s="903"/>
      <c r="CX27" s="903"/>
      <c r="CY27" s="903"/>
      <c r="CZ27" s="904"/>
      <c r="DA27" s="910">
        <f>ROUND(CR27*CI26,0)</f>
        <v>0</v>
      </c>
      <c r="DB27" s="910"/>
      <c r="DC27" s="910"/>
      <c r="DD27" s="911"/>
      <c r="DE27" s="933"/>
      <c r="DF27" s="933"/>
      <c r="DG27" s="939"/>
      <c r="DH27" s="932"/>
      <c r="DI27" s="933"/>
      <c r="DJ27" s="933"/>
      <c r="DK27" s="909"/>
      <c r="DL27" s="908"/>
      <c r="DM27" s="908"/>
      <c r="DN27" s="908"/>
      <c r="DO27" s="203"/>
      <c r="DP27" s="203"/>
      <c r="DQ27" s="203"/>
      <c r="DR27" s="203"/>
      <c r="DS27" s="1644"/>
      <c r="DT27" s="1644"/>
      <c r="DU27" s="1644"/>
      <c r="DV27" s="1645"/>
      <c r="DW27" s="1646"/>
      <c r="DX27" s="1762"/>
      <c r="DY27" s="1647"/>
      <c r="DZ27" s="1648"/>
      <c r="EA27" s="1649"/>
      <c r="EB27" s="1647"/>
      <c r="EC27" s="1763"/>
      <c r="ED27" s="1650"/>
      <c r="EE27" s="1651"/>
      <c r="EF27" s="905">
        <f>ROUND(EC26*0.2,0)</f>
        <v>0</v>
      </c>
      <c r="EG27" s="906"/>
      <c r="EH27" s="906"/>
      <c r="EI27" s="902"/>
      <c r="EJ27" s="903"/>
      <c r="EK27" s="903"/>
      <c r="EL27" s="903"/>
      <c r="EM27" s="903"/>
      <c r="EN27" s="1084"/>
      <c r="EO27" s="1059">
        <f t="shared" ref="EO27" si="78">ROUND(EF27*DW26,0)</f>
        <v>0</v>
      </c>
      <c r="EP27" s="910"/>
      <c r="EQ27" s="910"/>
      <c r="ER27" s="911"/>
      <c r="ES27" s="933"/>
      <c r="ET27" s="933"/>
      <c r="EU27" s="939"/>
      <c r="EV27" s="932"/>
      <c r="EW27" s="933"/>
      <c r="EX27" s="933"/>
      <c r="EY27" s="909"/>
      <c r="EZ27" s="908"/>
      <c r="FA27" s="908"/>
      <c r="FB27" s="908"/>
      <c r="FC27" s="203"/>
      <c r="FD27" s="203"/>
    </row>
    <row r="28" spans="1:160" ht="12" customHeight="1" x14ac:dyDescent="0.15">
      <c r="A28" s="203"/>
      <c r="B28" s="203"/>
      <c r="C28" s="1626"/>
      <c r="D28" s="1626"/>
      <c r="E28" s="1626"/>
      <c r="F28" s="1627"/>
      <c r="G28" s="913"/>
      <c r="H28" s="913"/>
      <c r="I28" s="1741"/>
      <c r="J28" s="1742"/>
      <c r="K28" s="1743"/>
      <c r="L28" s="1742"/>
      <c r="M28" s="935"/>
      <c r="N28" s="935"/>
      <c r="O28" s="936"/>
      <c r="P28" s="900">
        <f>ROUND(M28*0.8,0)</f>
        <v>0</v>
      </c>
      <c r="Q28" s="901"/>
      <c r="R28" s="901"/>
      <c r="S28" s="902">
        <f t="shared" si="51"/>
        <v>0</v>
      </c>
      <c r="T28" s="903"/>
      <c r="U28" s="903"/>
      <c r="V28" s="903">
        <f t="shared" si="52"/>
        <v>0</v>
      </c>
      <c r="W28" s="903"/>
      <c r="X28" s="904"/>
      <c r="Y28" s="937">
        <f t="shared" ref="Y28" si="79">ROUND(P28*G28,0)</f>
        <v>0</v>
      </c>
      <c r="Z28" s="937"/>
      <c r="AA28" s="937"/>
      <c r="AB28" s="938"/>
      <c r="AC28" s="933">
        <f>ROUND(S28*I28,0)</f>
        <v>0</v>
      </c>
      <c r="AD28" s="933"/>
      <c r="AE28" s="939"/>
      <c r="AF28" s="932">
        <f>ROUND(V28*K28,0)</f>
        <v>0</v>
      </c>
      <c r="AG28" s="933"/>
      <c r="AH28" s="933"/>
      <c r="AI28" s="907">
        <f t="shared" ref="AI28" si="80">SUM(Y28:AH29)</f>
        <v>0</v>
      </c>
      <c r="AJ28" s="908"/>
      <c r="AK28" s="908"/>
      <c r="AL28" s="908"/>
      <c r="AM28" s="203"/>
      <c r="AN28" s="203"/>
      <c r="AO28" s="203"/>
      <c r="AP28" s="203"/>
      <c r="AQ28" s="1626"/>
      <c r="AR28" s="1626"/>
      <c r="AS28" s="1626"/>
      <c r="AT28" s="1627"/>
      <c r="AU28" s="913"/>
      <c r="AV28" s="914"/>
      <c r="AW28" s="1741"/>
      <c r="AX28" s="1742"/>
      <c r="AY28" s="1743"/>
      <c r="AZ28" s="1741"/>
      <c r="BA28" s="1000"/>
      <c r="BB28" s="935"/>
      <c r="BC28" s="936"/>
      <c r="BD28" s="900">
        <f>ROUND(BA28*0.8,0)</f>
        <v>0</v>
      </c>
      <c r="BE28" s="901"/>
      <c r="BF28" s="901"/>
      <c r="BG28" s="902">
        <f t="shared" si="1"/>
        <v>0</v>
      </c>
      <c r="BH28" s="903"/>
      <c r="BI28" s="903"/>
      <c r="BJ28" s="903">
        <f t="shared" si="2"/>
        <v>0</v>
      </c>
      <c r="BK28" s="903"/>
      <c r="BL28" s="1084"/>
      <c r="BM28" s="1040">
        <f t="shared" ref="BM28" si="81">ROUND(BD28*AU28,0)</f>
        <v>0</v>
      </c>
      <c r="BN28" s="937"/>
      <c r="BO28" s="937"/>
      <c r="BP28" s="938"/>
      <c r="BQ28" s="933">
        <f>ROUND(BG28*AW28,0)</f>
        <v>0</v>
      </c>
      <c r="BR28" s="933"/>
      <c r="BS28" s="939"/>
      <c r="BT28" s="932">
        <f>ROUND(BJ28*AY28,0)</f>
        <v>0</v>
      </c>
      <c r="BU28" s="933"/>
      <c r="BV28" s="933"/>
      <c r="BW28" s="907">
        <f t="shared" ref="BW28" si="82">SUM(BM28:BV29)</f>
        <v>0</v>
      </c>
      <c r="BX28" s="908"/>
      <c r="BY28" s="908"/>
      <c r="BZ28" s="908"/>
      <c r="CA28" s="203"/>
      <c r="CB28" s="203"/>
      <c r="CC28" s="203"/>
      <c r="CD28" s="203"/>
      <c r="CE28" s="1644">
        <f t="shared" si="56"/>
        <v>0</v>
      </c>
      <c r="CF28" s="1644"/>
      <c r="CG28" s="1644"/>
      <c r="CH28" s="1645"/>
      <c r="CI28" s="1646">
        <f t="shared" si="57"/>
        <v>0</v>
      </c>
      <c r="CJ28" s="1646"/>
      <c r="CK28" s="1647">
        <f t="shared" si="58"/>
        <v>0</v>
      </c>
      <c r="CL28" s="1648"/>
      <c r="CM28" s="1649">
        <f t="shared" ref="CM28" si="83">K28</f>
        <v>0</v>
      </c>
      <c r="CN28" s="1648"/>
      <c r="CO28" s="1650">
        <f t="shared" si="60"/>
        <v>0</v>
      </c>
      <c r="CP28" s="1650"/>
      <c r="CQ28" s="1651"/>
      <c r="CR28" s="900">
        <f>ROUND(CO28*0.8,0)</f>
        <v>0</v>
      </c>
      <c r="CS28" s="901"/>
      <c r="CT28" s="901"/>
      <c r="CU28" s="902">
        <f t="shared" si="61"/>
        <v>0</v>
      </c>
      <c r="CV28" s="903"/>
      <c r="CW28" s="903"/>
      <c r="CX28" s="903">
        <f t="shared" si="62"/>
        <v>0</v>
      </c>
      <c r="CY28" s="903"/>
      <c r="CZ28" s="904"/>
      <c r="DA28" s="937">
        <f t="shared" ref="DA28" si="84">ROUND(CR28*CI28,0)</f>
        <v>0</v>
      </c>
      <c r="DB28" s="937"/>
      <c r="DC28" s="937"/>
      <c r="DD28" s="938"/>
      <c r="DE28" s="933">
        <f>ROUND(CU28*CK28,0)</f>
        <v>0</v>
      </c>
      <c r="DF28" s="933"/>
      <c r="DG28" s="939"/>
      <c r="DH28" s="932">
        <f>ROUND(CX28*CM28,0)</f>
        <v>0</v>
      </c>
      <c r="DI28" s="933"/>
      <c r="DJ28" s="933"/>
      <c r="DK28" s="907">
        <f t="shared" ref="DK28" si="85">SUM(DA28:DJ29)</f>
        <v>0</v>
      </c>
      <c r="DL28" s="908"/>
      <c r="DM28" s="908"/>
      <c r="DN28" s="908"/>
      <c r="DO28" s="203"/>
      <c r="DP28" s="203"/>
      <c r="DQ28" s="203"/>
      <c r="DR28" s="203"/>
      <c r="DS28" s="1644">
        <f t="shared" si="7"/>
        <v>0</v>
      </c>
      <c r="DT28" s="1644"/>
      <c r="DU28" s="1644"/>
      <c r="DV28" s="1645"/>
      <c r="DW28" s="1646">
        <f t="shared" si="8"/>
        <v>0</v>
      </c>
      <c r="DX28" s="1762"/>
      <c r="DY28" s="1647">
        <f t="shared" si="9"/>
        <v>0</v>
      </c>
      <c r="DZ28" s="1648"/>
      <c r="EA28" s="1649">
        <f t="shared" si="10"/>
        <v>0</v>
      </c>
      <c r="EB28" s="1647"/>
      <c r="EC28" s="1763">
        <f t="shared" si="11"/>
        <v>0</v>
      </c>
      <c r="ED28" s="1650"/>
      <c r="EE28" s="1651"/>
      <c r="EF28" s="900">
        <f>ROUND(EC28*0.8,0)</f>
        <v>0</v>
      </c>
      <c r="EG28" s="901"/>
      <c r="EH28" s="901"/>
      <c r="EI28" s="902">
        <f t="shared" si="13"/>
        <v>0</v>
      </c>
      <c r="EJ28" s="903"/>
      <c r="EK28" s="903"/>
      <c r="EL28" s="903">
        <f t="shared" si="14"/>
        <v>0</v>
      </c>
      <c r="EM28" s="903"/>
      <c r="EN28" s="1084"/>
      <c r="EO28" s="1040">
        <f t="shared" ref="EO28" si="86">ROUND(EF28*DW28,0)</f>
        <v>0</v>
      </c>
      <c r="EP28" s="937"/>
      <c r="EQ28" s="937"/>
      <c r="ER28" s="938"/>
      <c r="ES28" s="933">
        <f>ROUND(EI28*DY28,0)</f>
        <v>0</v>
      </c>
      <c r="ET28" s="933"/>
      <c r="EU28" s="939"/>
      <c r="EV28" s="932">
        <f>ROUND(EL28*EA28,0)</f>
        <v>0</v>
      </c>
      <c r="EW28" s="933"/>
      <c r="EX28" s="933"/>
      <c r="EY28" s="907">
        <f t="shared" ref="EY28" si="87">SUM(EO28:EX29)</f>
        <v>0</v>
      </c>
      <c r="EZ28" s="908"/>
      <c r="FA28" s="908"/>
      <c r="FB28" s="908"/>
      <c r="FC28" s="203"/>
      <c r="FD28" s="203"/>
    </row>
    <row r="29" spans="1:160" ht="12" customHeight="1" x14ac:dyDescent="0.15">
      <c r="A29" s="203"/>
      <c r="B29" s="203"/>
      <c r="C29" s="1626"/>
      <c r="D29" s="1626"/>
      <c r="E29" s="1626"/>
      <c r="F29" s="1627"/>
      <c r="G29" s="913"/>
      <c r="H29" s="913"/>
      <c r="I29" s="1741"/>
      <c r="J29" s="1742"/>
      <c r="K29" s="1743"/>
      <c r="L29" s="1742"/>
      <c r="M29" s="935"/>
      <c r="N29" s="935"/>
      <c r="O29" s="936"/>
      <c r="P29" s="905">
        <f>ROUND(M28*0.2,0)</f>
        <v>0</v>
      </c>
      <c r="Q29" s="906"/>
      <c r="R29" s="906"/>
      <c r="S29" s="902"/>
      <c r="T29" s="903"/>
      <c r="U29" s="903"/>
      <c r="V29" s="903"/>
      <c r="W29" s="903"/>
      <c r="X29" s="904"/>
      <c r="Y29" s="910">
        <f t="shared" ref="Y29" si="88">ROUND(P29*G28,0)</f>
        <v>0</v>
      </c>
      <c r="Z29" s="910"/>
      <c r="AA29" s="910"/>
      <c r="AB29" s="911"/>
      <c r="AC29" s="933"/>
      <c r="AD29" s="933"/>
      <c r="AE29" s="939"/>
      <c r="AF29" s="932"/>
      <c r="AG29" s="933"/>
      <c r="AH29" s="933"/>
      <c r="AI29" s="909"/>
      <c r="AJ29" s="908"/>
      <c r="AK29" s="908"/>
      <c r="AL29" s="908"/>
      <c r="AM29" s="203"/>
      <c r="AN29" s="203"/>
      <c r="AO29" s="203"/>
      <c r="AP29" s="203"/>
      <c r="AQ29" s="1626"/>
      <c r="AR29" s="1626"/>
      <c r="AS29" s="1626"/>
      <c r="AT29" s="1627"/>
      <c r="AU29" s="913"/>
      <c r="AV29" s="914"/>
      <c r="AW29" s="1741"/>
      <c r="AX29" s="1742"/>
      <c r="AY29" s="1743"/>
      <c r="AZ29" s="1741"/>
      <c r="BA29" s="1000"/>
      <c r="BB29" s="935"/>
      <c r="BC29" s="936"/>
      <c r="BD29" s="905">
        <f>ROUND(BA28*0.2,0)</f>
        <v>0</v>
      </c>
      <c r="BE29" s="906"/>
      <c r="BF29" s="906"/>
      <c r="BG29" s="902"/>
      <c r="BH29" s="903"/>
      <c r="BI29" s="903"/>
      <c r="BJ29" s="903"/>
      <c r="BK29" s="903"/>
      <c r="BL29" s="1084"/>
      <c r="BM29" s="1059">
        <f t="shared" ref="BM29" si="89">ROUND(BD29*AU28,0)</f>
        <v>0</v>
      </c>
      <c r="BN29" s="910"/>
      <c r="BO29" s="910"/>
      <c r="BP29" s="911"/>
      <c r="BQ29" s="933"/>
      <c r="BR29" s="933"/>
      <c r="BS29" s="939"/>
      <c r="BT29" s="932"/>
      <c r="BU29" s="933"/>
      <c r="BV29" s="933"/>
      <c r="BW29" s="909"/>
      <c r="BX29" s="908"/>
      <c r="BY29" s="908"/>
      <c r="BZ29" s="908"/>
      <c r="CA29" s="203"/>
      <c r="CB29" s="203"/>
      <c r="CC29" s="203"/>
      <c r="CD29" s="203"/>
      <c r="CE29" s="1644"/>
      <c r="CF29" s="1644"/>
      <c r="CG29" s="1644"/>
      <c r="CH29" s="1645"/>
      <c r="CI29" s="1646"/>
      <c r="CJ29" s="1646"/>
      <c r="CK29" s="1647"/>
      <c r="CL29" s="1648"/>
      <c r="CM29" s="1649"/>
      <c r="CN29" s="1648"/>
      <c r="CO29" s="1650"/>
      <c r="CP29" s="1650"/>
      <c r="CQ29" s="1651"/>
      <c r="CR29" s="905">
        <f>ROUND(CO28*0.2,0)</f>
        <v>0</v>
      </c>
      <c r="CS29" s="906"/>
      <c r="CT29" s="906"/>
      <c r="CU29" s="902"/>
      <c r="CV29" s="903"/>
      <c r="CW29" s="903"/>
      <c r="CX29" s="903"/>
      <c r="CY29" s="903"/>
      <c r="CZ29" s="904"/>
      <c r="DA29" s="910">
        <f t="shared" ref="DA29" si="90">ROUND(CR29*CI28,0)</f>
        <v>0</v>
      </c>
      <c r="DB29" s="910"/>
      <c r="DC29" s="910"/>
      <c r="DD29" s="911"/>
      <c r="DE29" s="933"/>
      <c r="DF29" s="933"/>
      <c r="DG29" s="939"/>
      <c r="DH29" s="932"/>
      <c r="DI29" s="933"/>
      <c r="DJ29" s="933"/>
      <c r="DK29" s="909"/>
      <c r="DL29" s="908"/>
      <c r="DM29" s="908"/>
      <c r="DN29" s="908"/>
      <c r="DO29" s="203"/>
      <c r="DP29" s="203"/>
      <c r="DQ29" s="203"/>
      <c r="DR29" s="203"/>
      <c r="DS29" s="1644"/>
      <c r="DT29" s="1644"/>
      <c r="DU29" s="1644"/>
      <c r="DV29" s="1645"/>
      <c r="DW29" s="1646"/>
      <c r="DX29" s="1762"/>
      <c r="DY29" s="1647"/>
      <c r="DZ29" s="1648"/>
      <c r="EA29" s="1649"/>
      <c r="EB29" s="1647"/>
      <c r="EC29" s="1763"/>
      <c r="ED29" s="1650"/>
      <c r="EE29" s="1651"/>
      <c r="EF29" s="905">
        <f>ROUND(EC28*0.2,0)</f>
        <v>0</v>
      </c>
      <c r="EG29" s="906"/>
      <c r="EH29" s="906"/>
      <c r="EI29" s="902"/>
      <c r="EJ29" s="903"/>
      <c r="EK29" s="903"/>
      <c r="EL29" s="903"/>
      <c r="EM29" s="903"/>
      <c r="EN29" s="1084"/>
      <c r="EO29" s="1059">
        <f t="shared" ref="EO29" si="91">ROUND(EF29*DW28,0)</f>
        <v>0</v>
      </c>
      <c r="EP29" s="910"/>
      <c r="EQ29" s="910"/>
      <c r="ER29" s="911"/>
      <c r="ES29" s="933"/>
      <c r="ET29" s="933"/>
      <c r="EU29" s="939"/>
      <c r="EV29" s="932"/>
      <c r="EW29" s="933"/>
      <c r="EX29" s="933"/>
      <c r="EY29" s="909"/>
      <c r="EZ29" s="908"/>
      <c r="FA29" s="908"/>
      <c r="FB29" s="908"/>
      <c r="FC29" s="203"/>
      <c r="FD29" s="203"/>
    </row>
    <row r="30" spans="1:160" ht="12" customHeight="1" x14ac:dyDescent="0.15">
      <c r="A30" s="203"/>
      <c r="B30" s="203"/>
      <c r="C30" s="1626"/>
      <c r="D30" s="1626"/>
      <c r="E30" s="1626"/>
      <c r="F30" s="1627"/>
      <c r="G30" s="913"/>
      <c r="H30" s="913"/>
      <c r="I30" s="1741"/>
      <c r="J30" s="1742"/>
      <c r="K30" s="1743"/>
      <c r="L30" s="1742"/>
      <c r="M30" s="935"/>
      <c r="N30" s="935"/>
      <c r="O30" s="936"/>
      <c r="P30" s="900">
        <f>ROUND(M30*0.8,0)</f>
        <v>0</v>
      </c>
      <c r="Q30" s="901"/>
      <c r="R30" s="901"/>
      <c r="S30" s="902">
        <f t="shared" si="51"/>
        <v>0</v>
      </c>
      <c r="T30" s="903"/>
      <c r="U30" s="903"/>
      <c r="V30" s="903">
        <f t="shared" si="52"/>
        <v>0</v>
      </c>
      <c r="W30" s="903"/>
      <c r="X30" s="904"/>
      <c r="Y30" s="937">
        <f t="shared" ref="Y30" si="92">ROUND(P30*G30,0)</f>
        <v>0</v>
      </c>
      <c r="Z30" s="937"/>
      <c r="AA30" s="937"/>
      <c r="AB30" s="938"/>
      <c r="AC30" s="933">
        <f t="shared" ref="AC30" si="93">ROUND(S30*I30,0)</f>
        <v>0</v>
      </c>
      <c r="AD30" s="933"/>
      <c r="AE30" s="939"/>
      <c r="AF30" s="932">
        <f t="shared" ref="AF30" si="94">ROUND(V30*K30,0)</f>
        <v>0</v>
      </c>
      <c r="AG30" s="933"/>
      <c r="AH30" s="933"/>
      <c r="AI30" s="907">
        <f t="shared" ref="AI30" si="95">SUM(Y30:AH31)</f>
        <v>0</v>
      </c>
      <c r="AJ30" s="908"/>
      <c r="AK30" s="908"/>
      <c r="AL30" s="908"/>
      <c r="AM30" s="203"/>
      <c r="AN30" s="203"/>
      <c r="AO30" s="203"/>
      <c r="AP30" s="203"/>
      <c r="AQ30" s="1626"/>
      <c r="AR30" s="1626"/>
      <c r="AS30" s="1626"/>
      <c r="AT30" s="1627"/>
      <c r="AU30" s="913"/>
      <c r="AV30" s="914"/>
      <c r="AW30" s="1741"/>
      <c r="AX30" s="1742"/>
      <c r="AY30" s="1743"/>
      <c r="AZ30" s="1741"/>
      <c r="BA30" s="1000"/>
      <c r="BB30" s="935"/>
      <c r="BC30" s="936"/>
      <c r="BD30" s="900">
        <f>ROUND(BA30*0.8,0)</f>
        <v>0</v>
      </c>
      <c r="BE30" s="901"/>
      <c r="BF30" s="901"/>
      <c r="BG30" s="902">
        <f t="shared" si="1"/>
        <v>0</v>
      </c>
      <c r="BH30" s="903"/>
      <c r="BI30" s="903"/>
      <c r="BJ30" s="903">
        <f t="shared" si="2"/>
        <v>0</v>
      </c>
      <c r="BK30" s="903"/>
      <c r="BL30" s="1084"/>
      <c r="BM30" s="1040">
        <f t="shared" ref="BM30" si="96">ROUND(BD30*AU30,0)</f>
        <v>0</v>
      </c>
      <c r="BN30" s="937"/>
      <c r="BO30" s="937"/>
      <c r="BP30" s="938"/>
      <c r="BQ30" s="933">
        <f>ROUND(BG30*AW30,0)</f>
        <v>0</v>
      </c>
      <c r="BR30" s="933"/>
      <c r="BS30" s="939"/>
      <c r="BT30" s="932">
        <f>ROUND(BJ30*AY30,0)</f>
        <v>0</v>
      </c>
      <c r="BU30" s="933"/>
      <c r="BV30" s="933"/>
      <c r="BW30" s="907">
        <f t="shared" ref="BW30" si="97">SUM(BM30:BV31)</f>
        <v>0</v>
      </c>
      <c r="BX30" s="908"/>
      <c r="BY30" s="908"/>
      <c r="BZ30" s="908"/>
      <c r="CA30" s="203"/>
      <c r="CB30" s="203"/>
      <c r="CC30" s="203"/>
      <c r="CD30" s="203"/>
      <c r="CE30" s="1644">
        <f t="shared" si="56"/>
        <v>0</v>
      </c>
      <c r="CF30" s="1644"/>
      <c r="CG30" s="1644"/>
      <c r="CH30" s="1645"/>
      <c r="CI30" s="1646">
        <f t="shared" si="57"/>
        <v>0</v>
      </c>
      <c r="CJ30" s="1646"/>
      <c r="CK30" s="1647">
        <f t="shared" si="58"/>
        <v>0</v>
      </c>
      <c r="CL30" s="1648"/>
      <c r="CM30" s="1649">
        <f t="shared" ref="CM30" si="98">K30</f>
        <v>0</v>
      </c>
      <c r="CN30" s="1648"/>
      <c r="CO30" s="1650">
        <f t="shared" si="60"/>
        <v>0</v>
      </c>
      <c r="CP30" s="1650"/>
      <c r="CQ30" s="1651"/>
      <c r="CR30" s="900">
        <f>ROUND(CO30*0.8,0)</f>
        <v>0</v>
      </c>
      <c r="CS30" s="901"/>
      <c r="CT30" s="901"/>
      <c r="CU30" s="902">
        <f t="shared" si="61"/>
        <v>0</v>
      </c>
      <c r="CV30" s="903"/>
      <c r="CW30" s="903"/>
      <c r="CX30" s="903">
        <f t="shared" si="62"/>
        <v>0</v>
      </c>
      <c r="CY30" s="903"/>
      <c r="CZ30" s="904"/>
      <c r="DA30" s="937">
        <f t="shared" ref="DA30" si="99">ROUND(CR30*CI30,0)</f>
        <v>0</v>
      </c>
      <c r="DB30" s="937"/>
      <c r="DC30" s="937"/>
      <c r="DD30" s="938"/>
      <c r="DE30" s="933">
        <f t="shared" ref="DE30" si="100">ROUND(CU30*CK30,0)</f>
        <v>0</v>
      </c>
      <c r="DF30" s="933"/>
      <c r="DG30" s="939"/>
      <c r="DH30" s="932">
        <f t="shared" ref="DH30" si="101">ROUND(CX30*CM30,0)</f>
        <v>0</v>
      </c>
      <c r="DI30" s="933"/>
      <c r="DJ30" s="933"/>
      <c r="DK30" s="907">
        <f t="shared" ref="DK30" si="102">SUM(DA30:DJ31)</f>
        <v>0</v>
      </c>
      <c r="DL30" s="908"/>
      <c r="DM30" s="908"/>
      <c r="DN30" s="908"/>
      <c r="DO30" s="203"/>
      <c r="DP30" s="203"/>
      <c r="DQ30" s="203"/>
      <c r="DR30" s="203"/>
      <c r="DS30" s="1644">
        <f t="shared" si="7"/>
        <v>0</v>
      </c>
      <c r="DT30" s="1644"/>
      <c r="DU30" s="1644"/>
      <c r="DV30" s="1645"/>
      <c r="DW30" s="1646">
        <f t="shared" si="8"/>
        <v>0</v>
      </c>
      <c r="DX30" s="1762"/>
      <c r="DY30" s="1647">
        <f t="shared" si="9"/>
        <v>0</v>
      </c>
      <c r="DZ30" s="1648"/>
      <c r="EA30" s="1649">
        <f t="shared" si="10"/>
        <v>0</v>
      </c>
      <c r="EB30" s="1647"/>
      <c r="EC30" s="1763">
        <f t="shared" si="11"/>
        <v>0</v>
      </c>
      <c r="ED30" s="1650"/>
      <c r="EE30" s="1651"/>
      <c r="EF30" s="900">
        <f>ROUND(EC30*0.8,0)</f>
        <v>0</v>
      </c>
      <c r="EG30" s="901"/>
      <c r="EH30" s="901"/>
      <c r="EI30" s="902">
        <f t="shared" si="13"/>
        <v>0</v>
      </c>
      <c r="EJ30" s="903"/>
      <c r="EK30" s="903"/>
      <c r="EL30" s="903">
        <f t="shared" si="14"/>
        <v>0</v>
      </c>
      <c r="EM30" s="903"/>
      <c r="EN30" s="1084"/>
      <c r="EO30" s="1040">
        <f t="shared" ref="EO30" si="103">ROUND(EF30*DW30,0)</f>
        <v>0</v>
      </c>
      <c r="EP30" s="937"/>
      <c r="EQ30" s="937"/>
      <c r="ER30" s="938"/>
      <c r="ES30" s="933">
        <f>ROUND(EI30*DY30,0)</f>
        <v>0</v>
      </c>
      <c r="ET30" s="933"/>
      <c r="EU30" s="939"/>
      <c r="EV30" s="932">
        <f>ROUND(EL30*EA30,0)</f>
        <v>0</v>
      </c>
      <c r="EW30" s="933"/>
      <c r="EX30" s="933"/>
      <c r="EY30" s="907">
        <f t="shared" ref="EY30" si="104">SUM(EO30:EX31)</f>
        <v>0</v>
      </c>
      <c r="EZ30" s="908"/>
      <c r="FA30" s="908"/>
      <c r="FB30" s="908"/>
      <c r="FC30" s="203"/>
      <c r="FD30" s="203"/>
    </row>
    <row r="31" spans="1:160" ht="12" customHeight="1" x14ac:dyDescent="0.15">
      <c r="A31" s="203"/>
      <c r="B31" s="203"/>
      <c r="C31" s="1626"/>
      <c r="D31" s="1626"/>
      <c r="E31" s="1626"/>
      <c r="F31" s="1627"/>
      <c r="G31" s="913"/>
      <c r="H31" s="913"/>
      <c r="I31" s="1741"/>
      <c r="J31" s="1742"/>
      <c r="K31" s="1743"/>
      <c r="L31" s="1742"/>
      <c r="M31" s="935"/>
      <c r="N31" s="935"/>
      <c r="O31" s="936"/>
      <c r="P31" s="905">
        <f t="shared" ref="P31" si="105">ROUND(M30*0.2,0)</f>
        <v>0</v>
      </c>
      <c r="Q31" s="906"/>
      <c r="R31" s="906"/>
      <c r="S31" s="902"/>
      <c r="T31" s="903"/>
      <c r="U31" s="903"/>
      <c r="V31" s="903"/>
      <c r="W31" s="903"/>
      <c r="X31" s="904"/>
      <c r="Y31" s="910">
        <f t="shared" ref="Y31" si="106">ROUND(P31*G30,0)</f>
        <v>0</v>
      </c>
      <c r="Z31" s="910"/>
      <c r="AA31" s="910"/>
      <c r="AB31" s="911"/>
      <c r="AC31" s="933"/>
      <c r="AD31" s="933"/>
      <c r="AE31" s="939"/>
      <c r="AF31" s="932"/>
      <c r="AG31" s="933"/>
      <c r="AH31" s="933"/>
      <c r="AI31" s="909"/>
      <c r="AJ31" s="908"/>
      <c r="AK31" s="908"/>
      <c r="AL31" s="908"/>
      <c r="AM31" s="203"/>
      <c r="AN31" s="203"/>
      <c r="AO31" s="203"/>
      <c r="AP31" s="203"/>
      <c r="AQ31" s="1626"/>
      <c r="AR31" s="1626"/>
      <c r="AS31" s="1626"/>
      <c r="AT31" s="1627"/>
      <c r="AU31" s="913"/>
      <c r="AV31" s="914"/>
      <c r="AW31" s="1741"/>
      <c r="AX31" s="1742"/>
      <c r="AY31" s="1743"/>
      <c r="AZ31" s="1741"/>
      <c r="BA31" s="1000"/>
      <c r="BB31" s="935"/>
      <c r="BC31" s="936"/>
      <c r="BD31" s="905">
        <f>ROUND(BA30*0.2,0)</f>
        <v>0</v>
      </c>
      <c r="BE31" s="906"/>
      <c r="BF31" s="906"/>
      <c r="BG31" s="902"/>
      <c r="BH31" s="903"/>
      <c r="BI31" s="903"/>
      <c r="BJ31" s="903"/>
      <c r="BK31" s="903"/>
      <c r="BL31" s="1084"/>
      <c r="BM31" s="1059">
        <f t="shared" ref="BM31" si="107">ROUND(BD31*AU30,0)</f>
        <v>0</v>
      </c>
      <c r="BN31" s="910"/>
      <c r="BO31" s="910"/>
      <c r="BP31" s="911"/>
      <c r="BQ31" s="933"/>
      <c r="BR31" s="933"/>
      <c r="BS31" s="939"/>
      <c r="BT31" s="932"/>
      <c r="BU31" s="933"/>
      <c r="BV31" s="933"/>
      <c r="BW31" s="909"/>
      <c r="BX31" s="908"/>
      <c r="BY31" s="908"/>
      <c r="BZ31" s="908"/>
      <c r="CA31" s="203"/>
      <c r="CB31" s="203"/>
      <c r="CC31" s="203"/>
      <c r="CD31" s="203"/>
      <c r="CE31" s="1644"/>
      <c r="CF31" s="1644"/>
      <c r="CG31" s="1644"/>
      <c r="CH31" s="1645"/>
      <c r="CI31" s="1646"/>
      <c r="CJ31" s="1646"/>
      <c r="CK31" s="1647"/>
      <c r="CL31" s="1648"/>
      <c r="CM31" s="1649"/>
      <c r="CN31" s="1648"/>
      <c r="CO31" s="1650"/>
      <c r="CP31" s="1650"/>
      <c r="CQ31" s="1651"/>
      <c r="CR31" s="905">
        <f t="shared" ref="CR31" si="108">ROUND(CO30*0.2,0)</f>
        <v>0</v>
      </c>
      <c r="CS31" s="906"/>
      <c r="CT31" s="906"/>
      <c r="CU31" s="902"/>
      <c r="CV31" s="903"/>
      <c r="CW31" s="903"/>
      <c r="CX31" s="903"/>
      <c r="CY31" s="903"/>
      <c r="CZ31" s="904"/>
      <c r="DA31" s="910">
        <f t="shared" ref="DA31" si="109">ROUND(CR31*CI30,0)</f>
        <v>0</v>
      </c>
      <c r="DB31" s="910"/>
      <c r="DC31" s="910"/>
      <c r="DD31" s="911"/>
      <c r="DE31" s="933"/>
      <c r="DF31" s="933"/>
      <c r="DG31" s="939"/>
      <c r="DH31" s="932"/>
      <c r="DI31" s="933"/>
      <c r="DJ31" s="933"/>
      <c r="DK31" s="909"/>
      <c r="DL31" s="908"/>
      <c r="DM31" s="908"/>
      <c r="DN31" s="908"/>
      <c r="DO31" s="203"/>
      <c r="DP31" s="203"/>
      <c r="DQ31" s="203"/>
      <c r="DR31" s="203"/>
      <c r="DS31" s="1644"/>
      <c r="DT31" s="1644"/>
      <c r="DU31" s="1644"/>
      <c r="DV31" s="1645"/>
      <c r="DW31" s="1646"/>
      <c r="DX31" s="1762"/>
      <c r="DY31" s="1647"/>
      <c r="DZ31" s="1648"/>
      <c r="EA31" s="1649"/>
      <c r="EB31" s="1647"/>
      <c r="EC31" s="1763"/>
      <c r="ED31" s="1650"/>
      <c r="EE31" s="1651"/>
      <c r="EF31" s="905">
        <f>ROUND(EC30*0.2,0)</f>
        <v>0</v>
      </c>
      <c r="EG31" s="906"/>
      <c r="EH31" s="906"/>
      <c r="EI31" s="902"/>
      <c r="EJ31" s="903"/>
      <c r="EK31" s="903"/>
      <c r="EL31" s="903"/>
      <c r="EM31" s="903"/>
      <c r="EN31" s="1084"/>
      <c r="EO31" s="1059">
        <f t="shared" ref="EO31" si="110">ROUND(EF31*DW30,0)</f>
        <v>0</v>
      </c>
      <c r="EP31" s="910"/>
      <c r="EQ31" s="910"/>
      <c r="ER31" s="911"/>
      <c r="ES31" s="933"/>
      <c r="ET31" s="933"/>
      <c r="EU31" s="939"/>
      <c r="EV31" s="932"/>
      <c r="EW31" s="933"/>
      <c r="EX31" s="933"/>
      <c r="EY31" s="909"/>
      <c r="EZ31" s="908"/>
      <c r="FA31" s="908"/>
      <c r="FB31" s="908"/>
      <c r="FC31" s="203"/>
      <c r="FD31" s="203"/>
    </row>
    <row r="32" spans="1:160" ht="12" customHeight="1" x14ac:dyDescent="0.15">
      <c r="A32" s="203"/>
      <c r="B32" s="203"/>
      <c r="C32" s="1626"/>
      <c r="D32" s="1626"/>
      <c r="E32" s="1626"/>
      <c r="F32" s="1627"/>
      <c r="G32" s="913"/>
      <c r="H32" s="913"/>
      <c r="I32" s="1741"/>
      <c r="J32" s="1742"/>
      <c r="K32" s="1743"/>
      <c r="L32" s="1742"/>
      <c r="M32" s="935"/>
      <c r="N32" s="935"/>
      <c r="O32" s="936"/>
      <c r="P32" s="900">
        <f t="shared" ref="P32" si="111">ROUND(M32*0.8,0)</f>
        <v>0</v>
      </c>
      <c r="Q32" s="901"/>
      <c r="R32" s="901"/>
      <c r="S32" s="902">
        <f t="shared" si="51"/>
        <v>0</v>
      </c>
      <c r="T32" s="903"/>
      <c r="U32" s="903"/>
      <c r="V32" s="903">
        <f t="shared" si="52"/>
        <v>0</v>
      </c>
      <c r="W32" s="903"/>
      <c r="X32" s="904"/>
      <c r="Y32" s="937">
        <f t="shared" ref="Y32" si="112">ROUND(P32*G32,0)</f>
        <v>0</v>
      </c>
      <c r="Z32" s="937"/>
      <c r="AA32" s="937"/>
      <c r="AB32" s="938"/>
      <c r="AC32" s="933">
        <f t="shared" ref="AC32" si="113">ROUND(S32*I32,0)</f>
        <v>0</v>
      </c>
      <c r="AD32" s="933"/>
      <c r="AE32" s="939"/>
      <c r="AF32" s="932">
        <f t="shared" ref="AF32" si="114">ROUND(V32*K32,0)</f>
        <v>0</v>
      </c>
      <c r="AG32" s="933"/>
      <c r="AH32" s="933"/>
      <c r="AI32" s="907">
        <f t="shared" ref="AI32" si="115">SUM(Y32:AH33)</f>
        <v>0</v>
      </c>
      <c r="AJ32" s="908"/>
      <c r="AK32" s="908"/>
      <c r="AL32" s="908"/>
      <c r="AM32" s="203"/>
      <c r="AN32" s="203"/>
      <c r="AO32" s="203"/>
      <c r="AP32" s="203"/>
      <c r="AQ32" s="1626"/>
      <c r="AR32" s="1626"/>
      <c r="AS32" s="1626"/>
      <c r="AT32" s="1627"/>
      <c r="AU32" s="913"/>
      <c r="AV32" s="914"/>
      <c r="AW32" s="1741"/>
      <c r="AX32" s="1742"/>
      <c r="AY32" s="1743"/>
      <c r="AZ32" s="1741"/>
      <c r="BA32" s="1000"/>
      <c r="BB32" s="935"/>
      <c r="BC32" s="936"/>
      <c r="BD32" s="900">
        <f>ROUND(BA32*0.8,0)</f>
        <v>0</v>
      </c>
      <c r="BE32" s="901"/>
      <c r="BF32" s="901"/>
      <c r="BG32" s="902">
        <f t="shared" si="1"/>
        <v>0</v>
      </c>
      <c r="BH32" s="903"/>
      <c r="BI32" s="903"/>
      <c r="BJ32" s="903">
        <f t="shared" si="2"/>
        <v>0</v>
      </c>
      <c r="BK32" s="903"/>
      <c r="BL32" s="1084"/>
      <c r="BM32" s="1040">
        <f t="shared" ref="BM32" si="116">ROUND(BD32*AU32,0)</f>
        <v>0</v>
      </c>
      <c r="BN32" s="937"/>
      <c r="BO32" s="937"/>
      <c r="BP32" s="938"/>
      <c r="BQ32" s="933">
        <f>ROUND(BG32*AW32,0)</f>
        <v>0</v>
      </c>
      <c r="BR32" s="933"/>
      <c r="BS32" s="939"/>
      <c r="BT32" s="932">
        <f>ROUND(BJ32*AY32,0)</f>
        <v>0</v>
      </c>
      <c r="BU32" s="933"/>
      <c r="BV32" s="933"/>
      <c r="BW32" s="907">
        <f t="shared" ref="BW32" si="117">SUM(BM32:BV33)</f>
        <v>0</v>
      </c>
      <c r="BX32" s="908"/>
      <c r="BY32" s="908"/>
      <c r="BZ32" s="908"/>
      <c r="CA32" s="203"/>
      <c r="CB32" s="203"/>
      <c r="CC32" s="203"/>
      <c r="CD32" s="203"/>
      <c r="CE32" s="1644">
        <f t="shared" si="56"/>
        <v>0</v>
      </c>
      <c r="CF32" s="1644"/>
      <c r="CG32" s="1644"/>
      <c r="CH32" s="1645"/>
      <c r="CI32" s="1646">
        <f t="shared" si="57"/>
        <v>0</v>
      </c>
      <c r="CJ32" s="1646"/>
      <c r="CK32" s="1647">
        <f t="shared" si="58"/>
        <v>0</v>
      </c>
      <c r="CL32" s="1648"/>
      <c r="CM32" s="1649">
        <f t="shared" ref="CM32" si="118">K32</f>
        <v>0</v>
      </c>
      <c r="CN32" s="1648"/>
      <c r="CO32" s="1650">
        <f t="shared" si="60"/>
        <v>0</v>
      </c>
      <c r="CP32" s="1650"/>
      <c r="CQ32" s="1651"/>
      <c r="CR32" s="900">
        <f t="shared" ref="CR32" si="119">ROUND(CO32*0.8,0)</f>
        <v>0</v>
      </c>
      <c r="CS32" s="901"/>
      <c r="CT32" s="901"/>
      <c r="CU32" s="902">
        <f t="shared" si="61"/>
        <v>0</v>
      </c>
      <c r="CV32" s="903"/>
      <c r="CW32" s="903"/>
      <c r="CX32" s="903">
        <f t="shared" si="62"/>
        <v>0</v>
      </c>
      <c r="CY32" s="903"/>
      <c r="CZ32" s="904"/>
      <c r="DA32" s="937">
        <f t="shared" ref="DA32" si="120">ROUND(CR32*CI32,0)</f>
        <v>0</v>
      </c>
      <c r="DB32" s="937"/>
      <c r="DC32" s="937"/>
      <c r="DD32" s="938"/>
      <c r="DE32" s="933">
        <f t="shared" ref="DE32" si="121">ROUND(CU32*CK32,0)</f>
        <v>0</v>
      </c>
      <c r="DF32" s="933"/>
      <c r="DG32" s="939"/>
      <c r="DH32" s="932">
        <f t="shared" ref="DH32" si="122">ROUND(CX32*CM32,0)</f>
        <v>0</v>
      </c>
      <c r="DI32" s="933"/>
      <c r="DJ32" s="933"/>
      <c r="DK32" s="907">
        <f t="shared" ref="DK32" si="123">SUM(DA32:DJ33)</f>
        <v>0</v>
      </c>
      <c r="DL32" s="908"/>
      <c r="DM32" s="908"/>
      <c r="DN32" s="908"/>
      <c r="DO32" s="203"/>
      <c r="DP32" s="203"/>
      <c r="DQ32" s="203"/>
      <c r="DR32" s="203"/>
      <c r="DS32" s="1644">
        <f t="shared" si="7"/>
        <v>0</v>
      </c>
      <c r="DT32" s="1644"/>
      <c r="DU32" s="1644"/>
      <c r="DV32" s="1645"/>
      <c r="DW32" s="1646">
        <f t="shared" si="8"/>
        <v>0</v>
      </c>
      <c r="DX32" s="1762"/>
      <c r="DY32" s="1647">
        <f t="shared" si="9"/>
        <v>0</v>
      </c>
      <c r="DZ32" s="1648"/>
      <c r="EA32" s="1649">
        <f t="shared" si="10"/>
        <v>0</v>
      </c>
      <c r="EB32" s="1647"/>
      <c r="EC32" s="1763">
        <f t="shared" si="11"/>
        <v>0</v>
      </c>
      <c r="ED32" s="1650"/>
      <c r="EE32" s="1651"/>
      <c r="EF32" s="900">
        <f>ROUND(EC32*0.8,0)</f>
        <v>0</v>
      </c>
      <c r="EG32" s="901"/>
      <c r="EH32" s="901"/>
      <c r="EI32" s="902">
        <f t="shared" si="13"/>
        <v>0</v>
      </c>
      <c r="EJ32" s="903"/>
      <c r="EK32" s="903"/>
      <c r="EL32" s="903">
        <f t="shared" si="14"/>
        <v>0</v>
      </c>
      <c r="EM32" s="903"/>
      <c r="EN32" s="1084"/>
      <c r="EO32" s="1040">
        <f t="shared" ref="EO32" si="124">ROUND(EF32*DW32,0)</f>
        <v>0</v>
      </c>
      <c r="EP32" s="937"/>
      <c r="EQ32" s="937"/>
      <c r="ER32" s="938"/>
      <c r="ES32" s="933">
        <f>ROUND(EI32*DY32,0)</f>
        <v>0</v>
      </c>
      <c r="ET32" s="933"/>
      <c r="EU32" s="939"/>
      <c r="EV32" s="932">
        <f>ROUND(EL32*EA32,0)</f>
        <v>0</v>
      </c>
      <c r="EW32" s="933"/>
      <c r="EX32" s="933"/>
      <c r="EY32" s="907">
        <f t="shared" ref="EY32" si="125">SUM(EO32:EX33)</f>
        <v>0</v>
      </c>
      <c r="EZ32" s="908"/>
      <c r="FA32" s="908"/>
      <c r="FB32" s="908"/>
      <c r="FC32" s="203"/>
      <c r="FD32" s="203"/>
    </row>
    <row r="33" spans="1:160" ht="12" customHeight="1" x14ac:dyDescent="0.15">
      <c r="A33" s="203"/>
      <c r="B33" s="203"/>
      <c r="C33" s="1626"/>
      <c r="D33" s="1626"/>
      <c r="E33" s="1626"/>
      <c r="F33" s="1627"/>
      <c r="G33" s="913"/>
      <c r="H33" s="913"/>
      <c r="I33" s="1741"/>
      <c r="J33" s="1742"/>
      <c r="K33" s="1743"/>
      <c r="L33" s="1742"/>
      <c r="M33" s="935"/>
      <c r="N33" s="935"/>
      <c r="O33" s="936"/>
      <c r="P33" s="905">
        <f t="shared" ref="P33" si="126">ROUND(M32*0.2,0)</f>
        <v>0</v>
      </c>
      <c r="Q33" s="906"/>
      <c r="R33" s="906"/>
      <c r="S33" s="902"/>
      <c r="T33" s="903"/>
      <c r="U33" s="903"/>
      <c r="V33" s="903"/>
      <c r="W33" s="903"/>
      <c r="X33" s="904"/>
      <c r="Y33" s="910">
        <f t="shared" ref="Y33" si="127">ROUND(P33*G32,0)</f>
        <v>0</v>
      </c>
      <c r="Z33" s="910"/>
      <c r="AA33" s="910"/>
      <c r="AB33" s="911"/>
      <c r="AC33" s="933"/>
      <c r="AD33" s="933"/>
      <c r="AE33" s="939"/>
      <c r="AF33" s="932"/>
      <c r="AG33" s="933"/>
      <c r="AH33" s="933"/>
      <c r="AI33" s="909"/>
      <c r="AJ33" s="908"/>
      <c r="AK33" s="908"/>
      <c r="AL33" s="908"/>
      <c r="AM33" s="203"/>
      <c r="AN33" s="203"/>
      <c r="AO33" s="203"/>
      <c r="AP33" s="203"/>
      <c r="AQ33" s="1626"/>
      <c r="AR33" s="1626"/>
      <c r="AS33" s="1626"/>
      <c r="AT33" s="1627"/>
      <c r="AU33" s="913"/>
      <c r="AV33" s="914"/>
      <c r="AW33" s="1741"/>
      <c r="AX33" s="1742"/>
      <c r="AY33" s="1743"/>
      <c r="AZ33" s="1741"/>
      <c r="BA33" s="1000"/>
      <c r="BB33" s="935"/>
      <c r="BC33" s="936"/>
      <c r="BD33" s="905">
        <f>ROUND(BA32*0.2,0)</f>
        <v>0</v>
      </c>
      <c r="BE33" s="906"/>
      <c r="BF33" s="906"/>
      <c r="BG33" s="902"/>
      <c r="BH33" s="903"/>
      <c r="BI33" s="903"/>
      <c r="BJ33" s="903"/>
      <c r="BK33" s="903"/>
      <c r="BL33" s="1084"/>
      <c r="BM33" s="1059">
        <f t="shared" ref="BM33" si="128">ROUND(BD33*AU32,0)</f>
        <v>0</v>
      </c>
      <c r="BN33" s="910"/>
      <c r="BO33" s="910"/>
      <c r="BP33" s="911"/>
      <c r="BQ33" s="933"/>
      <c r="BR33" s="933"/>
      <c r="BS33" s="939"/>
      <c r="BT33" s="932"/>
      <c r="BU33" s="933"/>
      <c r="BV33" s="933"/>
      <c r="BW33" s="909"/>
      <c r="BX33" s="908"/>
      <c r="BY33" s="908"/>
      <c r="BZ33" s="908"/>
      <c r="CA33" s="203"/>
      <c r="CB33" s="203"/>
      <c r="CC33" s="203"/>
      <c r="CD33" s="203"/>
      <c r="CE33" s="1644"/>
      <c r="CF33" s="1644"/>
      <c r="CG33" s="1644"/>
      <c r="CH33" s="1645"/>
      <c r="CI33" s="1646"/>
      <c r="CJ33" s="1646"/>
      <c r="CK33" s="1647"/>
      <c r="CL33" s="1648"/>
      <c r="CM33" s="1649"/>
      <c r="CN33" s="1648"/>
      <c r="CO33" s="1650"/>
      <c r="CP33" s="1650"/>
      <c r="CQ33" s="1651"/>
      <c r="CR33" s="905">
        <f t="shared" ref="CR33" si="129">ROUND(CO32*0.2,0)</f>
        <v>0</v>
      </c>
      <c r="CS33" s="906"/>
      <c r="CT33" s="906"/>
      <c r="CU33" s="902"/>
      <c r="CV33" s="903"/>
      <c r="CW33" s="903"/>
      <c r="CX33" s="903"/>
      <c r="CY33" s="903"/>
      <c r="CZ33" s="904"/>
      <c r="DA33" s="910">
        <f t="shared" ref="DA33" si="130">ROUND(CR33*CI32,0)</f>
        <v>0</v>
      </c>
      <c r="DB33" s="910"/>
      <c r="DC33" s="910"/>
      <c r="DD33" s="911"/>
      <c r="DE33" s="933"/>
      <c r="DF33" s="933"/>
      <c r="DG33" s="939"/>
      <c r="DH33" s="932"/>
      <c r="DI33" s="933"/>
      <c r="DJ33" s="933"/>
      <c r="DK33" s="909"/>
      <c r="DL33" s="908"/>
      <c r="DM33" s="908"/>
      <c r="DN33" s="908"/>
      <c r="DO33" s="203"/>
      <c r="DP33" s="203"/>
      <c r="DQ33" s="203"/>
      <c r="DR33" s="203"/>
      <c r="DS33" s="1644"/>
      <c r="DT33" s="1644"/>
      <c r="DU33" s="1644"/>
      <c r="DV33" s="1645"/>
      <c r="DW33" s="1646"/>
      <c r="DX33" s="1762"/>
      <c r="DY33" s="1647"/>
      <c r="DZ33" s="1648"/>
      <c r="EA33" s="1649"/>
      <c r="EB33" s="1647"/>
      <c r="EC33" s="1763"/>
      <c r="ED33" s="1650"/>
      <c r="EE33" s="1651"/>
      <c r="EF33" s="905">
        <f>ROUND(EC32*0.2,0)</f>
        <v>0</v>
      </c>
      <c r="EG33" s="906"/>
      <c r="EH33" s="906"/>
      <c r="EI33" s="902"/>
      <c r="EJ33" s="903"/>
      <c r="EK33" s="903"/>
      <c r="EL33" s="903"/>
      <c r="EM33" s="903"/>
      <c r="EN33" s="1084"/>
      <c r="EO33" s="1059">
        <f t="shared" ref="EO33" si="131">ROUND(EF33*DW32,0)</f>
        <v>0</v>
      </c>
      <c r="EP33" s="910"/>
      <c r="EQ33" s="910"/>
      <c r="ER33" s="911"/>
      <c r="ES33" s="933"/>
      <c r="ET33" s="933"/>
      <c r="EU33" s="939"/>
      <c r="EV33" s="932"/>
      <c r="EW33" s="933"/>
      <c r="EX33" s="933"/>
      <c r="EY33" s="909"/>
      <c r="EZ33" s="908"/>
      <c r="FA33" s="908"/>
      <c r="FB33" s="908"/>
      <c r="FC33" s="203"/>
      <c r="FD33" s="203"/>
    </row>
    <row r="34" spans="1:160" ht="12" customHeight="1" x14ac:dyDescent="0.15">
      <c r="A34" s="203"/>
      <c r="B34" s="203"/>
      <c r="C34" s="1626"/>
      <c r="D34" s="1626"/>
      <c r="E34" s="1626"/>
      <c r="F34" s="1627"/>
      <c r="G34" s="913"/>
      <c r="H34" s="913"/>
      <c r="I34" s="1741"/>
      <c r="J34" s="1742"/>
      <c r="K34" s="1743"/>
      <c r="L34" s="1742"/>
      <c r="M34" s="935"/>
      <c r="N34" s="935"/>
      <c r="O34" s="936"/>
      <c r="P34" s="900">
        <f t="shared" ref="P34" si="132">ROUND(M34*0.8,0)</f>
        <v>0</v>
      </c>
      <c r="Q34" s="901"/>
      <c r="R34" s="901"/>
      <c r="S34" s="902">
        <f t="shared" si="51"/>
        <v>0</v>
      </c>
      <c r="T34" s="903"/>
      <c r="U34" s="903"/>
      <c r="V34" s="903">
        <f t="shared" si="52"/>
        <v>0</v>
      </c>
      <c r="W34" s="903"/>
      <c r="X34" s="904"/>
      <c r="Y34" s="937">
        <f t="shared" ref="Y34" si="133">ROUND(P34*G34,0)</f>
        <v>0</v>
      </c>
      <c r="Z34" s="937"/>
      <c r="AA34" s="937"/>
      <c r="AB34" s="938"/>
      <c r="AC34" s="933">
        <f t="shared" ref="AC34" si="134">ROUND(S34*I34,0)</f>
        <v>0</v>
      </c>
      <c r="AD34" s="933"/>
      <c r="AE34" s="939"/>
      <c r="AF34" s="932">
        <f t="shared" ref="AF34" si="135">ROUND(V34*K34,0)</f>
        <v>0</v>
      </c>
      <c r="AG34" s="933"/>
      <c r="AH34" s="933"/>
      <c r="AI34" s="907">
        <f t="shared" ref="AI34" si="136">SUM(Y34:AH35)</f>
        <v>0</v>
      </c>
      <c r="AJ34" s="908"/>
      <c r="AK34" s="908"/>
      <c r="AL34" s="908"/>
      <c r="AM34" s="203"/>
      <c r="AN34" s="203"/>
      <c r="AO34" s="203"/>
      <c r="AP34" s="203"/>
      <c r="AQ34" s="1626"/>
      <c r="AR34" s="1626"/>
      <c r="AS34" s="1626"/>
      <c r="AT34" s="1627"/>
      <c r="AU34" s="913"/>
      <c r="AV34" s="914"/>
      <c r="AW34" s="1741"/>
      <c r="AX34" s="1742"/>
      <c r="AY34" s="1743"/>
      <c r="AZ34" s="1741"/>
      <c r="BA34" s="1000"/>
      <c r="BB34" s="935"/>
      <c r="BC34" s="936"/>
      <c r="BD34" s="900">
        <f>ROUND(BA34*0.8,0)</f>
        <v>0</v>
      </c>
      <c r="BE34" s="901"/>
      <c r="BF34" s="901"/>
      <c r="BG34" s="902">
        <f t="shared" si="1"/>
        <v>0</v>
      </c>
      <c r="BH34" s="903"/>
      <c r="BI34" s="903"/>
      <c r="BJ34" s="903">
        <f t="shared" si="2"/>
        <v>0</v>
      </c>
      <c r="BK34" s="903"/>
      <c r="BL34" s="1084"/>
      <c r="BM34" s="1040">
        <f t="shared" ref="BM34" si="137">ROUND(BD34*AU34,0)</f>
        <v>0</v>
      </c>
      <c r="BN34" s="937"/>
      <c r="BO34" s="937"/>
      <c r="BP34" s="938"/>
      <c r="BQ34" s="933">
        <f>ROUND(BG34*AW34,0)</f>
        <v>0</v>
      </c>
      <c r="BR34" s="933"/>
      <c r="BS34" s="939"/>
      <c r="BT34" s="932">
        <f>ROUND(BJ34*AY34,0)</f>
        <v>0</v>
      </c>
      <c r="BU34" s="933"/>
      <c r="BV34" s="933"/>
      <c r="BW34" s="907">
        <f t="shared" ref="BW34" si="138">SUM(BM34:BV35)</f>
        <v>0</v>
      </c>
      <c r="BX34" s="908"/>
      <c r="BY34" s="908"/>
      <c r="BZ34" s="908"/>
      <c r="CA34" s="203"/>
      <c r="CB34" s="203"/>
      <c r="CC34" s="203"/>
      <c r="CD34" s="203"/>
      <c r="CE34" s="1644">
        <f t="shared" si="56"/>
        <v>0</v>
      </c>
      <c r="CF34" s="1644"/>
      <c r="CG34" s="1644"/>
      <c r="CH34" s="1645"/>
      <c r="CI34" s="1646">
        <f t="shared" si="57"/>
        <v>0</v>
      </c>
      <c r="CJ34" s="1646"/>
      <c r="CK34" s="1647">
        <f t="shared" si="58"/>
        <v>0</v>
      </c>
      <c r="CL34" s="1648"/>
      <c r="CM34" s="1649">
        <f t="shared" ref="CM34" si="139">K34</f>
        <v>0</v>
      </c>
      <c r="CN34" s="1648"/>
      <c r="CO34" s="1650">
        <f t="shared" si="60"/>
        <v>0</v>
      </c>
      <c r="CP34" s="1650"/>
      <c r="CQ34" s="1651"/>
      <c r="CR34" s="900">
        <f t="shared" ref="CR34" si="140">ROUND(CO34*0.8,0)</f>
        <v>0</v>
      </c>
      <c r="CS34" s="901"/>
      <c r="CT34" s="901"/>
      <c r="CU34" s="902">
        <f t="shared" si="61"/>
        <v>0</v>
      </c>
      <c r="CV34" s="903"/>
      <c r="CW34" s="903"/>
      <c r="CX34" s="903">
        <f t="shared" si="62"/>
        <v>0</v>
      </c>
      <c r="CY34" s="903"/>
      <c r="CZ34" s="904"/>
      <c r="DA34" s="937">
        <f t="shared" ref="DA34" si="141">ROUND(CR34*CI34,0)</f>
        <v>0</v>
      </c>
      <c r="DB34" s="937"/>
      <c r="DC34" s="937"/>
      <c r="DD34" s="938"/>
      <c r="DE34" s="933">
        <f t="shared" ref="DE34" si="142">ROUND(CU34*CK34,0)</f>
        <v>0</v>
      </c>
      <c r="DF34" s="933"/>
      <c r="DG34" s="939"/>
      <c r="DH34" s="932">
        <f t="shared" ref="DH34" si="143">ROUND(CX34*CM34,0)</f>
        <v>0</v>
      </c>
      <c r="DI34" s="933"/>
      <c r="DJ34" s="933"/>
      <c r="DK34" s="907">
        <f t="shared" ref="DK34" si="144">SUM(DA34:DJ35)</f>
        <v>0</v>
      </c>
      <c r="DL34" s="908"/>
      <c r="DM34" s="908"/>
      <c r="DN34" s="908"/>
      <c r="DO34" s="203"/>
      <c r="DP34" s="203"/>
      <c r="DQ34" s="203"/>
      <c r="DR34" s="203"/>
      <c r="DS34" s="1644">
        <f t="shared" si="7"/>
        <v>0</v>
      </c>
      <c r="DT34" s="1644"/>
      <c r="DU34" s="1644"/>
      <c r="DV34" s="1645"/>
      <c r="DW34" s="1646">
        <f t="shared" si="8"/>
        <v>0</v>
      </c>
      <c r="DX34" s="1762"/>
      <c r="DY34" s="1647">
        <f t="shared" si="9"/>
        <v>0</v>
      </c>
      <c r="DZ34" s="1648"/>
      <c r="EA34" s="1649">
        <f t="shared" si="10"/>
        <v>0</v>
      </c>
      <c r="EB34" s="1647"/>
      <c r="EC34" s="1763">
        <f t="shared" si="11"/>
        <v>0</v>
      </c>
      <c r="ED34" s="1650"/>
      <c r="EE34" s="1651"/>
      <c r="EF34" s="900">
        <f>ROUND(EC34*0.8,0)</f>
        <v>0</v>
      </c>
      <c r="EG34" s="901"/>
      <c r="EH34" s="901"/>
      <c r="EI34" s="902">
        <f t="shared" si="13"/>
        <v>0</v>
      </c>
      <c r="EJ34" s="903"/>
      <c r="EK34" s="903"/>
      <c r="EL34" s="903">
        <f t="shared" si="14"/>
        <v>0</v>
      </c>
      <c r="EM34" s="903"/>
      <c r="EN34" s="1084"/>
      <c r="EO34" s="1040">
        <f t="shared" ref="EO34" si="145">ROUND(EF34*DW34,0)</f>
        <v>0</v>
      </c>
      <c r="EP34" s="937"/>
      <c r="EQ34" s="937"/>
      <c r="ER34" s="938"/>
      <c r="ES34" s="933">
        <f>ROUND(EI34*DY34,0)</f>
        <v>0</v>
      </c>
      <c r="ET34" s="933"/>
      <c r="EU34" s="939"/>
      <c r="EV34" s="932">
        <f>ROUND(EL34*EA34,0)</f>
        <v>0</v>
      </c>
      <c r="EW34" s="933"/>
      <c r="EX34" s="933"/>
      <c r="EY34" s="907">
        <f t="shared" ref="EY34" si="146">SUM(EO34:EX35)</f>
        <v>0</v>
      </c>
      <c r="EZ34" s="908"/>
      <c r="FA34" s="908"/>
      <c r="FB34" s="908"/>
      <c r="FC34" s="203"/>
      <c r="FD34" s="203"/>
    </row>
    <row r="35" spans="1:160" ht="12" customHeight="1" x14ac:dyDescent="0.15">
      <c r="A35" s="203"/>
      <c r="B35" s="203"/>
      <c r="C35" s="1626"/>
      <c r="D35" s="1626"/>
      <c r="E35" s="1626"/>
      <c r="F35" s="1627"/>
      <c r="G35" s="913"/>
      <c r="H35" s="913"/>
      <c r="I35" s="1741"/>
      <c r="J35" s="1742"/>
      <c r="K35" s="1743"/>
      <c r="L35" s="1742"/>
      <c r="M35" s="935"/>
      <c r="N35" s="935"/>
      <c r="O35" s="936"/>
      <c r="P35" s="905">
        <f t="shared" ref="P35" si="147">ROUND(M34*0.2,0)</f>
        <v>0</v>
      </c>
      <c r="Q35" s="906"/>
      <c r="R35" s="906"/>
      <c r="S35" s="902"/>
      <c r="T35" s="903"/>
      <c r="U35" s="903"/>
      <c r="V35" s="903"/>
      <c r="W35" s="903"/>
      <c r="X35" s="904"/>
      <c r="Y35" s="910">
        <f t="shared" ref="Y35" si="148">ROUND(P35*G34,0)</f>
        <v>0</v>
      </c>
      <c r="Z35" s="910"/>
      <c r="AA35" s="910"/>
      <c r="AB35" s="911"/>
      <c r="AC35" s="933"/>
      <c r="AD35" s="933"/>
      <c r="AE35" s="939"/>
      <c r="AF35" s="932"/>
      <c r="AG35" s="933"/>
      <c r="AH35" s="933"/>
      <c r="AI35" s="909"/>
      <c r="AJ35" s="908"/>
      <c r="AK35" s="908"/>
      <c r="AL35" s="908"/>
      <c r="AM35" s="203"/>
      <c r="AN35" s="203"/>
      <c r="AO35" s="203"/>
      <c r="AP35" s="203"/>
      <c r="AQ35" s="1626"/>
      <c r="AR35" s="1626"/>
      <c r="AS35" s="1626"/>
      <c r="AT35" s="1627"/>
      <c r="AU35" s="913"/>
      <c r="AV35" s="914"/>
      <c r="AW35" s="1741"/>
      <c r="AX35" s="1742"/>
      <c r="AY35" s="1743"/>
      <c r="AZ35" s="1741"/>
      <c r="BA35" s="1000"/>
      <c r="BB35" s="935"/>
      <c r="BC35" s="936"/>
      <c r="BD35" s="905">
        <f>ROUND(BA34*0.2,0)</f>
        <v>0</v>
      </c>
      <c r="BE35" s="906"/>
      <c r="BF35" s="906"/>
      <c r="BG35" s="902"/>
      <c r="BH35" s="903"/>
      <c r="BI35" s="903"/>
      <c r="BJ35" s="903"/>
      <c r="BK35" s="903"/>
      <c r="BL35" s="1084"/>
      <c r="BM35" s="1059">
        <f t="shared" ref="BM35" si="149">ROUND(BD35*AU34,0)</f>
        <v>0</v>
      </c>
      <c r="BN35" s="910"/>
      <c r="BO35" s="910"/>
      <c r="BP35" s="911"/>
      <c r="BQ35" s="933"/>
      <c r="BR35" s="933"/>
      <c r="BS35" s="939"/>
      <c r="BT35" s="932"/>
      <c r="BU35" s="933"/>
      <c r="BV35" s="933"/>
      <c r="BW35" s="909"/>
      <c r="BX35" s="908"/>
      <c r="BY35" s="908"/>
      <c r="BZ35" s="908"/>
      <c r="CA35" s="203"/>
      <c r="CB35" s="203"/>
      <c r="CC35" s="203"/>
      <c r="CD35" s="203"/>
      <c r="CE35" s="1644"/>
      <c r="CF35" s="1644"/>
      <c r="CG35" s="1644"/>
      <c r="CH35" s="1645"/>
      <c r="CI35" s="1646"/>
      <c r="CJ35" s="1646"/>
      <c r="CK35" s="1647"/>
      <c r="CL35" s="1648"/>
      <c r="CM35" s="1649"/>
      <c r="CN35" s="1648"/>
      <c r="CO35" s="1650"/>
      <c r="CP35" s="1650"/>
      <c r="CQ35" s="1651"/>
      <c r="CR35" s="905">
        <f t="shared" ref="CR35" si="150">ROUND(CO34*0.2,0)</f>
        <v>0</v>
      </c>
      <c r="CS35" s="906"/>
      <c r="CT35" s="906"/>
      <c r="CU35" s="902"/>
      <c r="CV35" s="903"/>
      <c r="CW35" s="903"/>
      <c r="CX35" s="903"/>
      <c r="CY35" s="903"/>
      <c r="CZ35" s="904"/>
      <c r="DA35" s="910">
        <f t="shared" ref="DA35" si="151">ROUND(CR35*CI34,0)</f>
        <v>0</v>
      </c>
      <c r="DB35" s="910"/>
      <c r="DC35" s="910"/>
      <c r="DD35" s="911"/>
      <c r="DE35" s="933"/>
      <c r="DF35" s="933"/>
      <c r="DG35" s="939"/>
      <c r="DH35" s="932"/>
      <c r="DI35" s="933"/>
      <c r="DJ35" s="933"/>
      <c r="DK35" s="909"/>
      <c r="DL35" s="908"/>
      <c r="DM35" s="908"/>
      <c r="DN35" s="908"/>
      <c r="DO35" s="203"/>
      <c r="DP35" s="203"/>
      <c r="DQ35" s="203"/>
      <c r="DR35" s="203"/>
      <c r="DS35" s="1644"/>
      <c r="DT35" s="1644"/>
      <c r="DU35" s="1644"/>
      <c r="DV35" s="1645"/>
      <c r="DW35" s="1646"/>
      <c r="DX35" s="1762"/>
      <c r="DY35" s="1647"/>
      <c r="DZ35" s="1648"/>
      <c r="EA35" s="1649"/>
      <c r="EB35" s="1647"/>
      <c r="EC35" s="1763"/>
      <c r="ED35" s="1650"/>
      <c r="EE35" s="1651"/>
      <c r="EF35" s="905">
        <f>ROUND(EC34*0.2,0)</f>
        <v>0</v>
      </c>
      <c r="EG35" s="906"/>
      <c r="EH35" s="906"/>
      <c r="EI35" s="902"/>
      <c r="EJ35" s="903"/>
      <c r="EK35" s="903"/>
      <c r="EL35" s="903"/>
      <c r="EM35" s="903"/>
      <c r="EN35" s="1084"/>
      <c r="EO35" s="1059">
        <f t="shared" ref="EO35" si="152">ROUND(EF35*DW34,0)</f>
        <v>0</v>
      </c>
      <c r="EP35" s="910"/>
      <c r="EQ35" s="910"/>
      <c r="ER35" s="911"/>
      <c r="ES35" s="933"/>
      <c r="ET35" s="933"/>
      <c r="EU35" s="939"/>
      <c r="EV35" s="932"/>
      <c r="EW35" s="933"/>
      <c r="EX35" s="933"/>
      <c r="EY35" s="909"/>
      <c r="EZ35" s="908"/>
      <c r="FA35" s="908"/>
      <c r="FB35" s="908"/>
      <c r="FC35" s="203"/>
      <c r="FD35" s="203"/>
    </row>
    <row r="36" spans="1:160" ht="12" customHeight="1" x14ac:dyDescent="0.15">
      <c r="A36" s="203"/>
      <c r="B36" s="203"/>
      <c r="C36" s="1626"/>
      <c r="D36" s="1626"/>
      <c r="E36" s="1626"/>
      <c r="F36" s="1627"/>
      <c r="G36" s="913"/>
      <c r="H36" s="913"/>
      <c r="I36" s="1741"/>
      <c r="J36" s="1742"/>
      <c r="K36" s="1743"/>
      <c r="L36" s="1742"/>
      <c r="M36" s="935"/>
      <c r="N36" s="935"/>
      <c r="O36" s="936"/>
      <c r="P36" s="900">
        <f t="shared" ref="P36" si="153">ROUND(M36*0.8,0)</f>
        <v>0</v>
      </c>
      <c r="Q36" s="901"/>
      <c r="R36" s="901"/>
      <c r="S36" s="902">
        <f t="shared" si="51"/>
        <v>0</v>
      </c>
      <c r="T36" s="903"/>
      <c r="U36" s="903"/>
      <c r="V36" s="903">
        <f t="shared" si="52"/>
        <v>0</v>
      </c>
      <c r="W36" s="903"/>
      <c r="X36" s="904"/>
      <c r="Y36" s="937">
        <f t="shared" ref="Y36" si="154">ROUND(P36*G36,0)</f>
        <v>0</v>
      </c>
      <c r="Z36" s="937"/>
      <c r="AA36" s="937"/>
      <c r="AB36" s="938"/>
      <c r="AC36" s="933">
        <f t="shared" ref="AC36" si="155">ROUND(S36*I36,0)</f>
        <v>0</v>
      </c>
      <c r="AD36" s="933"/>
      <c r="AE36" s="939"/>
      <c r="AF36" s="932">
        <f t="shared" ref="AF36" si="156">ROUND(V36*K36,0)</f>
        <v>0</v>
      </c>
      <c r="AG36" s="933"/>
      <c r="AH36" s="933"/>
      <c r="AI36" s="907">
        <f t="shared" ref="AI36" si="157">SUM(Y36:AH37)</f>
        <v>0</v>
      </c>
      <c r="AJ36" s="908"/>
      <c r="AK36" s="908"/>
      <c r="AL36" s="908"/>
      <c r="AM36" s="203"/>
      <c r="AN36" s="203"/>
      <c r="AO36" s="203"/>
      <c r="AP36" s="203"/>
      <c r="AQ36" s="1626"/>
      <c r="AR36" s="1626"/>
      <c r="AS36" s="1626"/>
      <c r="AT36" s="1627"/>
      <c r="AU36" s="913"/>
      <c r="AV36" s="914"/>
      <c r="AW36" s="1741"/>
      <c r="AX36" s="1742"/>
      <c r="AY36" s="1743"/>
      <c r="AZ36" s="1741"/>
      <c r="BA36" s="1000"/>
      <c r="BB36" s="935"/>
      <c r="BC36" s="936"/>
      <c r="BD36" s="900">
        <f>ROUND(BA36*0.8,0)</f>
        <v>0</v>
      </c>
      <c r="BE36" s="901"/>
      <c r="BF36" s="901"/>
      <c r="BG36" s="902">
        <f t="shared" si="1"/>
        <v>0</v>
      </c>
      <c r="BH36" s="903"/>
      <c r="BI36" s="903"/>
      <c r="BJ36" s="903">
        <f t="shared" si="2"/>
        <v>0</v>
      </c>
      <c r="BK36" s="903"/>
      <c r="BL36" s="1084"/>
      <c r="BM36" s="1040">
        <f t="shared" ref="BM36" si="158">ROUND(BD36*AU36,0)</f>
        <v>0</v>
      </c>
      <c r="BN36" s="937"/>
      <c r="BO36" s="937"/>
      <c r="BP36" s="938"/>
      <c r="BQ36" s="933">
        <f>ROUND(BG36*AW36,0)</f>
        <v>0</v>
      </c>
      <c r="BR36" s="933"/>
      <c r="BS36" s="939"/>
      <c r="BT36" s="932">
        <f>ROUND(BJ36*AY36,0)</f>
        <v>0</v>
      </c>
      <c r="BU36" s="933"/>
      <c r="BV36" s="933"/>
      <c r="BW36" s="907">
        <f t="shared" ref="BW36" si="159">SUM(BM36:BV37)</f>
        <v>0</v>
      </c>
      <c r="BX36" s="908"/>
      <c r="BY36" s="908"/>
      <c r="BZ36" s="908"/>
      <c r="CA36" s="203"/>
      <c r="CB36" s="203"/>
      <c r="CC36" s="203"/>
      <c r="CD36" s="203"/>
      <c r="CE36" s="1644">
        <f t="shared" si="56"/>
        <v>0</v>
      </c>
      <c r="CF36" s="1644"/>
      <c r="CG36" s="1644"/>
      <c r="CH36" s="1645"/>
      <c r="CI36" s="1646">
        <f t="shared" si="57"/>
        <v>0</v>
      </c>
      <c r="CJ36" s="1646"/>
      <c r="CK36" s="1647">
        <f t="shared" si="58"/>
        <v>0</v>
      </c>
      <c r="CL36" s="1648"/>
      <c r="CM36" s="1649">
        <f t="shared" ref="CM36" si="160">K36</f>
        <v>0</v>
      </c>
      <c r="CN36" s="1648"/>
      <c r="CO36" s="1650">
        <f t="shared" si="60"/>
        <v>0</v>
      </c>
      <c r="CP36" s="1650"/>
      <c r="CQ36" s="1651"/>
      <c r="CR36" s="900">
        <f t="shared" ref="CR36" si="161">ROUND(CO36*0.8,0)</f>
        <v>0</v>
      </c>
      <c r="CS36" s="901"/>
      <c r="CT36" s="901"/>
      <c r="CU36" s="902">
        <f t="shared" si="61"/>
        <v>0</v>
      </c>
      <c r="CV36" s="903"/>
      <c r="CW36" s="903"/>
      <c r="CX36" s="903">
        <f t="shared" si="62"/>
        <v>0</v>
      </c>
      <c r="CY36" s="903"/>
      <c r="CZ36" s="904"/>
      <c r="DA36" s="937">
        <f t="shared" ref="DA36" si="162">ROUND(CR36*CI36,0)</f>
        <v>0</v>
      </c>
      <c r="DB36" s="937"/>
      <c r="DC36" s="937"/>
      <c r="DD36" s="938"/>
      <c r="DE36" s="933">
        <f t="shared" ref="DE36" si="163">ROUND(CU36*CK36,0)</f>
        <v>0</v>
      </c>
      <c r="DF36" s="933"/>
      <c r="DG36" s="939"/>
      <c r="DH36" s="932">
        <f t="shared" ref="DH36" si="164">ROUND(CX36*CM36,0)</f>
        <v>0</v>
      </c>
      <c r="DI36" s="933"/>
      <c r="DJ36" s="933"/>
      <c r="DK36" s="907">
        <f t="shared" ref="DK36" si="165">SUM(DA36:DJ37)</f>
        <v>0</v>
      </c>
      <c r="DL36" s="908"/>
      <c r="DM36" s="908"/>
      <c r="DN36" s="908"/>
      <c r="DO36" s="203"/>
      <c r="DP36" s="203"/>
      <c r="DQ36" s="203"/>
      <c r="DR36" s="203"/>
      <c r="DS36" s="1644">
        <f t="shared" si="7"/>
        <v>0</v>
      </c>
      <c r="DT36" s="1644"/>
      <c r="DU36" s="1644"/>
      <c r="DV36" s="1645"/>
      <c r="DW36" s="1646">
        <f t="shared" si="8"/>
        <v>0</v>
      </c>
      <c r="DX36" s="1762"/>
      <c r="DY36" s="1647">
        <f t="shared" si="9"/>
        <v>0</v>
      </c>
      <c r="DZ36" s="1648"/>
      <c r="EA36" s="1649">
        <f t="shared" si="10"/>
        <v>0</v>
      </c>
      <c r="EB36" s="1647"/>
      <c r="EC36" s="1763">
        <f t="shared" si="11"/>
        <v>0</v>
      </c>
      <c r="ED36" s="1650"/>
      <c r="EE36" s="1651"/>
      <c r="EF36" s="900">
        <f>ROUND(EC36*0.8,0)</f>
        <v>0</v>
      </c>
      <c r="EG36" s="901"/>
      <c r="EH36" s="901"/>
      <c r="EI36" s="902">
        <f t="shared" si="13"/>
        <v>0</v>
      </c>
      <c r="EJ36" s="903"/>
      <c r="EK36" s="903"/>
      <c r="EL36" s="903">
        <f t="shared" si="14"/>
        <v>0</v>
      </c>
      <c r="EM36" s="903"/>
      <c r="EN36" s="1084"/>
      <c r="EO36" s="1040">
        <f t="shared" ref="EO36" si="166">ROUND(EF36*DW36,0)</f>
        <v>0</v>
      </c>
      <c r="EP36" s="937"/>
      <c r="EQ36" s="937"/>
      <c r="ER36" s="938"/>
      <c r="ES36" s="933">
        <f>ROUND(EI36*DY36,0)</f>
        <v>0</v>
      </c>
      <c r="ET36" s="933"/>
      <c r="EU36" s="939"/>
      <c r="EV36" s="932">
        <f>ROUND(EL36*EA36,0)</f>
        <v>0</v>
      </c>
      <c r="EW36" s="933"/>
      <c r="EX36" s="933"/>
      <c r="EY36" s="907">
        <f t="shared" ref="EY36" si="167">SUM(EO36:EX37)</f>
        <v>0</v>
      </c>
      <c r="EZ36" s="908"/>
      <c r="FA36" s="908"/>
      <c r="FB36" s="908"/>
      <c r="FC36" s="203"/>
      <c r="FD36" s="203"/>
    </row>
    <row r="37" spans="1:160" ht="12" customHeight="1" x14ac:dyDescent="0.15">
      <c r="A37" s="203"/>
      <c r="B37" s="203"/>
      <c r="C37" s="1626"/>
      <c r="D37" s="1626"/>
      <c r="E37" s="1626"/>
      <c r="F37" s="1627"/>
      <c r="G37" s="913"/>
      <c r="H37" s="913"/>
      <c r="I37" s="1741"/>
      <c r="J37" s="1742"/>
      <c r="K37" s="1743"/>
      <c r="L37" s="1742"/>
      <c r="M37" s="935"/>
      <c r="N37" s="935"/>
      <c r="O37" s="936"/>
      <c r="P37" s="905">
        <f t="shared" ref="P37" si="168">ROUND(M36*0.2,0)</f>
        <v>0</v>
      </c>
      <c r="Q37" s="906"/>
      <c r="R37" s="906"/>
      <c r="S37" s="902"/>
      <c r="T37" s="903"/>
      <c r="U37" s="903"/>
      <c r="V37" s="903"/>
      <c r="W37" s="903"/>
      <c r="X37" s="904"/>
      <c r="Y37" s="910">
        <f t="shared" ref="Y37" si="169">ROUND(P37*G36,0)</f>
        <v>0</v>
      </c>
      <c r="Z37" s="910"/>
      <c r="AA37" s="910"/>
      <c r="AB37" s="911"/>
      <c r="AC37" s="933"/>
      <c r="AD37" s="933"/>
      <c r="AE37" s="939"/>
      <c r="AF37" s="932"/>
      <c r="AG37" s="933"/>
      <c r="AH37" s="933"/>
      <c r="AI37" s="909"/>
      <c r="AJ37" s="908"/>
      <c r="AK37" s="908"/>
      <c r="AL37" s="908"/>
      <c r="AM37" s="203"/>
      <c r="AN37" s="203"/>
      <c r="AO37" s="203"/>
      <c r="AP37" s="203"/>
      <c r="AQ37" s="1626"/>
      <c r="AR37" s="1626"/>
      <c r="AS37" s="1626"/>
      <c r="AT37" s="1627"/>
      <c r="AU37" s="913"/>
      <c r="AV37" s="914"/>
      <c r="AW37" s="1741"/>
      <c r="AX37" s="1742"/>
      <c r="AY37" s="1743"/>
      <c r="AZ37" s="1741"/>
      <c r="BA37" s="1000"/>
      <c r="BB37" s="935"/>
      <c r="BC37" s="936"/>
      <c r="BD37" s="905">
        <f>ROUND(BA36*0.2,0)</f>
        <v>0</v>
      </c>
      <c r="BE37" s="906"/>
      <c r="BF37" s="906"/>
      <c r="BG37" s="902"/>
      <c r="BH37" s="903"/>
      <c r="BI37" s="903"/>
      <c r="BJ37" s="903"/>
      <c r="BK37" s="903"/>
      <c r="BL37" s="1084"/>
      <c r="BM37" s="1059">
        <f t="shared" ref="BM37" si="170">ROUND(BD37*AU36,0)</f>
        <v>0</v>
      </c>
      <c r="BN37" s="910"/>
      <c r="BO37" s="910"/>
      <c r="BP37" s="911"/>
      <c r="BQ37" s="933"/>
      <c r="BR37" s="933"/>
      <c r="BS37" s="939"/>
      <c r="BT37" s="932"/>
      <c r="BU37" s="933"/>
      <c r="BV37" s="933"/>
      <c r="BW37" s="909"/>
      <c r="BX37" s="908"/>
      <c r="BY37" s="908"/>
      <c r="BZ37" s="908"/>
      <c r="CA37" s="203"/>
      <c r="CB37" s="203"/>
      <c r="CC37" s="203"/>
      <c r="CD37" s="203"/>
      <c r="CE37" s="1644"/>
      <c r="CF37" s="1644"/>
      <c r="CG37" s="1644"/>
      <c r="CH37" s="1645"/>
      <c r="CI37" s="1646"/>
      <c r="CJ37" s="1646"/>
      <c r="CK37" s="1647"/>
      <c r="CL37" s="1648"/>
      <c r="CM37" s="1649"/>
      <c r="CN37" s="1648"/>
      <c r="CO37" s="1650"/>
      <c r="CP37" s="1650"/>
      <c r="CQ37" s="1651"/>
      <c r="CR37" s="905">
        <f t="shared" ref="CR37" si="171">ROUND(CO36*0.2,0)</f>
        <v>0</v>
      </c>
      <c r="CS37" s="906"/>
      <c r="CT37" s="906"/>
      <c r="CU37" s="902"/>
      <c r="CV37" s="903"/>
      <c r="CW37" s="903"/>
      <c r="CX37" s="903"/>
      <c r="CY37" s="903"/>
      <c r="CZ37" s="904"/>
      <c r="DA37" s="910">
        <f t="shared" ref="DA37" si="172">ROUND(CR37*CI36,0)</f>
        <v>0</v>
      </c>
      <c r="DB37" s="910"/>
      <c r="DC37" s="910"/>
      <c r="DD37" s="911"/>
      <c r="DE37" s="933"/>
      <c r="DF37" s="933"/>
      <c r="DG37" s="939"/>
      <c r="DH37" s="932"/>
      <c r="DI37" s="933"/>
      <c r="DJ37" s="933"/>
      <c r="DK37" s="909"/>
      <c r="DL37" s="908"/>
      <c r="DM37" s="908"/>
      <c r="DN37" s="908"/>
      <c r="DO37" s="203"/>
      <c r="DP37" s="203"/>
      <c r="DQ37" s="203"/>
      <c r="DR37" s="203"/>
      <c r="DS37" s="1644"/>
      <c r="DT37" s="1644"/>
      <c r="DU37" s="1644"/>
      <c r="DV37" s="1645"/>
      <c r="DW37" s="1646"/>
      <c r="DX37" s="1762"/>
      <c r="DY37" s="1647"/>
      <c r="DZ37" s="1648"/>
      <c r="EA37" s="1649"/>
      <c r="EB37" s="1647"/>
      <c r="EC37" s="1763"/>
      <c r="ED37" s="1650"/>
      <c r="EE37" s="1651"/>
      <c r="EF37" s="905">
        <f>ROUND(EC36*0.2,0)</f>
        <v>0</v>
      </c>
      <c r="EG37" s="906"/>
      <c r="EH37" s="906"/>
      <c r="EI37" s="902"/>
      <c r="EJ37" s="903"/>
      <c r="EK37" s="903"/>
      <c r="EL37" s="903"/>
      <c r="EM37" s="903"/>
      <c r="EN37" s="1084"/>
      <c r="EO37" s="1059">
        <f t="shared" ref="EO37" si="173">ROUND(EF37*DW36,0)</f>
        <v>0</v>
      </c>
      <c r="EP37" s="910"/>
      <c r="EQ37" s="910"/>
      <c r="ER37" s="911"/>
      <c r="ES37" s="933"/>
      <c r="ET37" s="933"/>
      <c r="EU37" s="939"/>
      <c r="EV37" s="932"/>
      <c r="EW37" s="933"/>
      <c r="EX37" s="933"/>
      <c r="EY37" s="909"/>
      <c r="EZ37" s="908"/>
      <c r="FA37" s="908"/>
      <c r="FB37" s="908"/>
      <c r="FC37" s="203"/>
      <c r="FD37" s="203"/>
    </row>
    <row r="38" spans="1:160" ht="12" customHeight="1" x14ac:dyDescent="0.15">
      <c r="A38" s="203"/>
      <c r="B38" s="203"/>
      <c r="C38" s="1626"/>
      <c r="D38" s="1626"/>
      <c r="E38" s="1626"/>
      <c r="F38" s="1627"/>
      <c r="G38" s="913"/>
      <c r="H38" s="913"/>
      <c r="I38" s="1741"/>
      <c r="J38" s="1742"/>
      <c r="K38" s="1743"/>
      <c r="L38" s="1742"/>
      <c r="M38" s="935"/>
      <c r="N38" s="935"/>
      <c r="O38" s="936"/>
      <c r="P38" s="900">
        <f t="shared" ref="P38" si="174">ROUND(M38*0.8,0)</f>
        <v>0</v>
      </c>
      <c r="Q38" s="901"/>
      <c r="R38" s="901"/>
      <c r="S38" s="902">
        <f t="shared" si="51"/>
        <v>0</v>
      </c>
      <c r="T38" s="903"/>
      <c r="U38" s="903"/>
      <c r="V38" s="903">
        <f t="shared" si="52"/>
        <v>0</v>
      </c>
      <c r="W38" s="903"/>
      <c r="X38" s="904"/>
      <c r="Y38" s="937">
        <f t="shared" ref="Y38" si="175">ROUND(P38*G38,0)</f>
        <v>0</v>
      </c>
      <c r="Z38" s="937"/>
      <c r="AA38" s="937"/>
      <c r="AB38" s="938"/>
      <c r="AC38" s="933">
        <f t="shared" ref="AC38" si="176">ROUND(S38*I38,0)</f>
        <v>0</v>
      </c>
      <c r="AD38" s="933"/>
      <c r="AE38" s="939"/>
      <c r="AF38" s="932">
        <f t="shared" ref="AF38" si="177">ROUND(V38*K38,0)</f>
        <v>0</v>
      </c>
      <c r="AG38" s="933"/>
      <c r="AH38" s="933"/>
      <c r="AI38" s="907">
        <f t="shared" ref="AI38" si="178">SUM(Y38:AH39)</f>
        <v>0</v>
      </c>
      <c r="AJ38" s="908"/>
      <c r="AK38" s="908"/>
      <c r="AL38" s="908"/>
      <c r="AM38" s="203"/>
      <c r="AN38" s="203"/>
      <c r="AO38" s="203"/>
      <c r="AP38" s="203"/>
      <c r="AQ38" s="1626"/>
      <c r="AR38" s="1626"/>
      <c r="AS38" s="1626"/>
      <c r="AT38" s="1627"/>
      <c r="AU38" s="913"/>
      <c r="AV38" s="914"/>
      <c r="AW38" s="1741"/>
      <c r="AX38" s="1742"/>
      <c r="AY38" s="1743"/>
      <c r="AZ38" s="1741"/>
      <c r="BA38" s="1000"/>
      <c r="BB38" s="935"/>
      <c r="BC38" s="936"/>
      <c r="BD38" s="900">
        <f>ROUND(BA38*0.8,0)</f>
        <v>0</v>
      </c>
      <c r="BE38" s="901"/>
      <c r="BF38" s="901"/>
      <c r="BG38" s="902">
        <f t="shared" si="1"/>
        <v>0</v>
      </c>
      <c r="BH38" s="903"/>
      <c r="BI38" s="903"/>
      <c r="BJ38" s="903">
        <f t="shared" si="2"/>
        <v>0</v>
      </c>
      <c r="BK38" s="903"/>
      <c r="BL38" s="1084"/>
      <c r="BM38" s="1040">
        <f t="shared" ref="BM38" si="179">ROUND(BD38*AU38,0)</f>
        <v>0</v>
      </c>
      <c r="BN38" s="937"/>
      <c r="BO38" s="937"/>
      <c r="BP38" s="938"/>
      <c r="BQ38" s="933">
        <f>ROUND(BG38*AW38,0)</f>
        <v>0</v>
      </c>
      <c r="BR38" s="933"/>
      <c r="BS38" s="939"/>
      <c r="BT38" s="932">
        <f>ROUND(BJ38*AY38,0)</f>
        <v>0</v>
      </c>
      <c r="BU38" s="933"/>
      <c r="BV38" s="933"/>
      <c r="BW38" s="907">
        <f t="shared" ref="BW38" si="180">SUM(BM38:BV39)</f>
        <v>0</v>
      </c>
      <c r="BX38" s="908"/>
      <c r="BY38" s="908"/>
      <c r="BZ38" s="908"/>
      <c r="CA38" s="203"/>
      <c r="CB38" s="203"/>
      <c r="CC38" s="203"/>
      <c r="CD38" s="203"/>
      <c r="CE38" s="1644">
        <f t="shared" si="56"/>
        <v>0</v>
      </c>
      <c r="CF38" s="1644"/>
      <c r="CG38" s="1644"/>
      <c r="CH38" s="1645"/>
      <c r="CI38" s="1646">
        <f t="shared" si="57"/>
        <v>0</v>
      </c>
      <c r="CJ38" s="1646"/>
      <c r="CK38" s="1647">
        <f t="shared" si="58"/>
        <v>0</v>
      </c>
      <c r="CL38" s="1648"/>
      <c r="CM38" s="1649">
        <f t="shared" ref="CM38" si="181">K38</f>
        <v>0</v>
      </c>
      <c r="CN38" s="1648"/>
      <c r="CO38" s="1650">
        <f t="shared" si="60"/>
        <v>0</v>
      </c>
      <c r="CP38" s="1650"/>
      <c r="CQ38" s="1651"/>
      <c r="CR38" s="900">
        <f t="shared" ref="CR38" si="182">ROUND(CO38*0.8,0)</f>
        <v>0</v>
      </c>
      <c r="CS38" s="901"/>
      <c r="CT38" s="901"/>
      <c r="CU38" s="902">
        <f t="shared" si="61"/>
        <v>0</v>
      </c>
      <c r="CV38" s="903"/>
      <c r="CW38" s="903"/>
      <c r="CX38" s="903">
        <f t="shared" si="62"/>
        <v>0</v>
      </c>
      <c r="CY38" s="903"/>
      <c r="CZ38" s="904"/>
      <c r="DA38" s="937">
        <f t="shared" ref="DA38" si="183">ROUND(CR38*CI38,0)</f>
        <v>0</v>
      </c>
      <c r="DB38" s="937"/>
      <c r="DC38" s="937"/>
      <c r="DD38" s="938"/>
      <c r="DE38" s="933">
        <f t="shared" ref="DE38" si="184">ROUND(CU38*CK38,0)</f>
        <v>0</v>
      </c>
      <c r="DF38" s="933"/>
      <c r="DG38" s="939"/>
      <c r="DH38" s="932">
        <f t="shared" ref="DH38" si="185">ROUND(CX38*CM38,0)</f>
        <v>0</v>
      </c>
      <c r="DI38" s="933"/>
      <c r="DJ38" s="933"/>
      <c r="DK38" s="907">
        <f t="shared" ref="DK38" si="186">SUM(DA38:DJ39)</f>
        <v>0</v>
      </c>
      <c r="DL38" s="908"/>
      <c r="DM38" s="908"/>
      <c r="DN38" s="908"/>
      <c r="DO38" s="203"/>
      <c r="DP38" s="203"/>
      <c r="DQ38" s="203"/>
      <c r="DR38" s="203"/>
      <c r="DS38" s="1644">
        <f t="shared" si="7"/>
        <v>0</v>
      </c>
      <c r="DT38" s="1644"/>
      <c r="DU38" s="1644"/>
      <c r="DV38" s="1645"/>
      <c r="DW38" s="1646">
        <f t="shared" si="8"/>
        <v>0</v>
      </c>
      <c r="DX38" s="1762"/>
      <c r="DY38" s="1647">
        <f t="shared" si="9"/>
        <v>0</v>
      </c>
      <c r="DZ38" s="1648"/>
      <c r="EA38" s="1649">
        <f t="shared" si="10"/>
        <v>0</v>
      </c>
      <c r="EB38" s="1647"/>
      <c r="EC38" s="1763">
        <f t="shared" si="11"/>
        <v>0</v>
      </c>
      <c r="ED38" s="1650"/>
      <c r="EE38" s="1651"/>
      <c r="EF38" s="900">
        <f>ROUND(EC38*0.8,0)</f>
        <v>0</v>
      </c>
      <c r="EG38" s="901"/>
      <c r="EH38" s="901"/>
      <c r="EI38" s="902">
        <f t="shared" si="13"/>
        <v>0</v>
      </c>
      <c r="EJ38" s="903"/>
      <c r="EK38" s="903"/>
      <c r="EL38" s="903">
        <f t="shared" si="14"/>
        <v>0</v>
      </c>
      <c r="EM38" s="903"/>
      <c r="EN38" s="1084"/>
      <c r="EO38" s="1040">
        <f t="shared" ref="EO38" si="187">ROUND(EF38*DW38,0)</f>
        <v>0</v>
      </c>
      <c r="EP38" s="937"/>
      <c r="EQ38" s="937"/>
      <c r="ER38" s="938"/>
      <c r="ES38" s="933">
        <f>ROUND(EI38*DY38,0)</f>
        <v>0</v>
      </c>
      <c r="ET38" s="933"/>
      <c r="EU38" s="939"/>
      <c r="EV38" s="932">
        <f>ROUND(EL38*EA38,0)</f>
        <v>0</v>
      </c>
      <c r="EW38" s="933"/>
      <c r="EX38" s="933"/>
      <c r="EY38" s="907">
        <f t="shared" ref="EY38" si="188">SUM(EO38:EX39)</f>
        <v>0</v>
      </c>
      <c r="EZ38" s="908"/>
      <c r="FA38" s="908"/>
      <c r="FB38" s="908"/>
      <c r="FC38" s="203"/>
      <c r="FD38" s="203"/>
    </row>
    <row r="39" spans="1:160" ht="12" customHeight="1" x14ac:dyDescent="0.15">
      <c r="A39" s="203"/>
      <c r="B39" s="203"/>
      <c r="C39" s="1626"/>
      <c r="D39" s="1626"/>
      <c r="E39" s="1626"/>
      <c r="F39" s="1627"/>
      <c r="G39" s="913"/>
      <c r="H39" s="913"/>
      <c r="I39" s="1741"/>
      <c r="J39" s="1742"/>
      <c r="K39" s="1743"/>
      <c r="L39" s="1742"/>
      <c r="M39" s="935"/>
      <c r="N39" s="935"/>
      <c r="O39" s="936"/>
      <c r="P39" s="905">
        <f t="shared" ref="P39" si="189">ROUND(M38*0.2,0)</f>
        <v>0</v>
      </c>
      <c r="Q39" s="906"/>
      <c r="R39" s="906"/>
      <c r="S39" s="902"/>
      <c r="T39" s="903"/>
      <c r="U39" s="903"/>
      <c r="V39" s="903"/>
      <c r="W39" s="903"/>
      <c r="X39" s="904"/>
      <c r="Y39" s="910">
        <f t="shared" ref="Y39" si="190">ROUND(P39*G38,0)</f>
        <v>0</v>
      </c>
      <c r="Z39" s="910"/>
      <c r="AA39" s="910"/>
      <c r="AB39" s="911"/>
      <c r="AC39" s="933"/>
      <c r="AD39" s="933"/>
      <c r="AE39" s="939"/>
      <c r="AF39" s="932"/>
      <c r="AG39" s="933"/>
      <c r="AH39" s="933"/>
      <c r="AI39" s="909"/>
      <c r="AJ39" s="908"/>
      <c r="AK39" s="908"/>
      <c r="AL39" s="908"/>
      <c r="AM39" s="203"/>
      <c r="AN39" s="203"/>
      <c r="AO39" s="203"/>
      <c r="AP39" s="203"/>
      <c r="AQ39" s="1626"/>
      <c r="AR39" s="1626"/>
      <c r="AS39" s="1626"/>
      <c r="AT39" s="1627"/>
      <c r="AU39" s="913"/>
      <c r="AV39" s="914"/>
      <c r="AW39" s="1741"/>
      <c r="AX39" s="1742"/>
      <c r="AY39" s="1743"/>
      <c r="AZ39" s="1741"/>
      <c r="BA39" s="1000"/>
      <c r="BB39" s="935"/>
      <c r="BC39" s="936"/>
      <c r="BD39" s="905">
        <f>ROUND(BA38*0.2,0)</f>
        <v>0</v>
      </c>
      <c r="BE39" s="906"/>
      <c r="BF39" s="906"/>
      <c r="BG39" s="902"/>
      <c r="BH39" s="903"/>
      <c r="BI39" s="903"/>
      <c r="BJ39" s="903"/>
      <c r="BK39" s="903"/>
      <c r="BL39" s="1084"/>
      <c r="BM39" s="1059">
        <f t="shared" ref="BM39" si="191">ROUND(BD39*AU38,0)</f>
        <v>0</v>
      </c>
      <c r="BN39" s="910"/>
      <c r="BO39" s="910"/>
      <c r="BP39" s="911"/>
      <c r="BQ39" s="933"/>
      <c r="BR39" s="933"/>
      <c r="BS39" s="939"/>
      <c r="BT39" s="932"/>
      <c r="BU39" s="933"/>
      <c r="BV39" s="933"/>
      <c r="BW39" s="909"/>
      <c r="BX39" s="908"/>
      <c r="BY39" s="908"/>
      <c r="BZ39" s="908"/>
      <c r="CA39" s="203"/>
      <c r="CB39" s="203"/>
      <c r="CC39" s="203"/>
      <c r="CD39" s="203"/>
      <c r="CE39" s="1644"/>
      <c r="CF39" s="1644"/>
      <c r="CG39" s="1644"/>
      <c r="CH39" s="1645"/>
      <c r="CI39" s="1646"/>
      <c r="CJ39" s="1646"/>
      <c r="CK39" s="1647"/>
      <c r="CL39" s="1648"/>
      <c r="CM39" s="1649"/>
      <c r="CN39" s="1648"/>
      <c r="CO39" s="1650"/>
      <c r="CP39" s="1650"/>
      <c r="CQ39" s="1651"/>
      <c r="CR39" s="905">
        <f t="shared" ref="CR39" si="192">ROUND(CO38*0.2,0)</f>
        <v>0</v>
      </c>
      <c r="CS39" s="906"/>
      <c r="CT39" s="906"/>
      <c r="CU39" s="902"/>
      <c r="CV39" s="903"/>
      <c r="CW39" s="903"/>
      <c r="CX39" s="903"/>
      <c r="CY39" s="903"/>
      <c r="CZ39" s="904"/>
      <c r="DA39" s="910">
        <f t="shared" ref="DA39" si="193">ROUND(CR39*CI38,0)</f>
        <v>0</v>
      </c>
      <c r="DB39" s="910"/>
      <c r="DC39" s="910"/>
      <c r="DD39" s="911"/>
      <c r="DE39" s="933"/>
      <c r="DF39" s="933"/>
      <c r="DG39" s="939"/>
      <c r="DH39" s="932"/>
      <c r="DI39" s="933"/>
      <c r="DJ39" s="933"/>
      <c r="DK39" s="909"/>
      <c r="DL39" s="908"/>
      <c r="DM39" s="908"/>
      <c r="DN39" s="908"/>
      <c r="DO39" s="203"/>
      <c r="DP39" s="203"/>
      <c r="DQ39" s="203"/>
      <c r="DR39" s="203"/>
      <c r="DS39" s="1644"/>
      <c r="DT39" s="1644"/>
      <c r="DU39" s="1644"/>
      <c r="DV39" s="1645"/>
      <c r="DW39" s="1646"/>
      <c r="DX39" s="1762"/>
      <c r="DY39" s="1647"/>
      <c r="DZ39" s="1648"/>
      <c r="EA39" s="1649"/>
      <c r="EB39" s="1647"/>
      <c r="EC39" s="1763"/>
      <c r="ED39" s="1650"/>
      <c r="EE39" s="1651"/>
      <c r="EF39" s="905">
        <f>ROUND(EC38*0.2,0)</f>
        <v>0</v>
      </c>
      <c r="EG39" s="906"/>
      <c r="EH39" s="906"/>
      <c r="EI39" s="902"/>
      <c r="EJ39" s="903"/>
      <c r="EK39" s="903"/>
      <c r="EL39" s="903"/>
      <c r="EM39" s="903"/>
      <c r="EN39" s="1084"/>
      <c r="EO39" s="1059">
        <f t="shared" ref="EO39" si="194">ROUND(EF39*DW38,0)</f>
        <v>0</v>
      </c>
      <c r="EP39" s="910"/>
      <c r="EQ39" s="910"/>
      <c r="ER39" s="911"/>
      <c r="ES39" s="933"/>
      <c r="ET39" s="933"/>
      <c r="EU39" s="939"/>
      <c r="EV39" s="932"/>
      <c r="EW39" s="933"/>
      <c r="EX39" s="933"/>
      <c r="EY39" s="909"/>
      <c r="EZ39" s="908"/>
      <c r="FA39" s="908"/>
      <c r="FB39" s="908"/>
      <c r="FC39" s="203"/>
      <c r="FD39" s="203"/>
    </row>
    <row r="40" spans="1:160" ht="12" customHeight="1" x14ac:dyDescent="0.15">
      <c r="A40" s="203"/>
      <c r="B40" s="203"/>
      <c r="C40" s="1626"/>
      <c r="D40" s="1626"/>
      <c r="E40" s="1626"/>
      <c r="F40" s="1627"/>
      <c r="G40" s="913"/>
      <c r="H40" s="913"/>
      <c r="I40" s="1741"/>
      <c r="J40" s="1742"/>
      <c r="K40" s="1743"/>
      <c r="L40" s="1742"/>
      <c r="M40" s="935"/>
      <c r="N40" s="935"/>
      <c r="O40" s="936"/>
      <c r="P40" s="900">
        <f>ROUND(M40*0.8,0)</f>
        <v>0</v>
      </c>
      <c r="Q40" s="901"/>
      <c r="R40" s="901"/>
      <c r="S40" s="902">
        <f t="shared" si="51"/>
        <v>0</v>
      </c>
      <c r="T40" s="903"/>
      <c r="U40" s="903"/>
      <c r="V40" s="903">
        <f t="shared" si="52"/>
        <v>0</v>
      </c>
      <c r="W40" s="903"/>
      <c r="X40" s="904"/>
      <c r="Y40" s="937">
        <f t="shared" ref="Y40" si="195">ROUND(P40*G40,0)</f>
        <v>0</v>
      </c>
      <c r="Z40" s="937"/>
      <c r="AA40" s="937"/>
      <c r="AB40" s="938"/>
      <c r="AC40" s="933">
        <f>ROUND(S40*I40,0)</f>
        <v>0</v>
      </c>
      <c r="AD40" s="933"/>
      <c r="AE40" s="939"/>
      <c r="AF40" s="932">
        <f>ROUND(V40*K40,0)</f>
        <v>0</v>
      </c>
      <c r="AG40" s="933"/>
      <c r="AH40" s="933"/>
      <c r="AI40" s="907">
        <f t="shared" ref="AI40" si="196">SUM(Y40:AH41)</f>
        <v>0</v>
      </c>
      <c r="AJ40" s="908"/>
      <c r="AK40" s="908"/>
      <c r="AL40" s="908"/>
      <c r="AM40" s="203"/>
      <c r="AN40" s="203"/>
      <c r="AO40" s="203"/>
      <c r="AP40" s="203"/>
      <c r="AQ40" s="1626"/>
      <c r="AR40" s="1626"/>
      <c r="AS40" s="1626"/>
      <c r="AT40" s="1627"/>
      <c r="AU40" s="913"/>
      <c r="AV40" s="914"/>
      <c r="AW40" s="1741"/>
      <c r="AX40" s="1742"/>
      <c r="AY40" s="1743"/>
      <c r="AZ40" s="1741"/>
      <c r="BA40" s="1000"/>
      <c r="BB40" s="935"/>
      <c r="BC40" s="936"/>
      <c r="BD40" s="900">
        <f>ROUND(BA40*0.8,0)</f>
        <v>0</v>
      </c>
      <c r="BE40" s="901"/>
      <c r="BF40" s="901"/>
      <c r="BG40" s="902">
        <f t="shared" si="1"/>
        <v>0</v>
      </c>
      <c r="BH40" s="903"/>
      <c r="BI40" s="903"/>
      <c r="BJ40" s="903">
        <f t="shared" si="2"/>
        <v>0</v>
      </c>
      <c r="BK40" s="903"/>
      <c r="BL40" s="1084"/>
      <c r="BM40" s="1040">
        <f t="shared" ref="BM40" si="197">ROUND(BD40*AU40,0)</f>
        <v>0</v>
      </c>
      <c r="BN40" s="937"/>
      <c r="BO40" s="937"/>
      <c r="BP40" s="938"/>
      <c r="BQ40" s="933">
        <f>ROUND(BG40*AW40,0)</f>
        <v>0</v>
      </c>
      <c r="BR40" s="933"/>
      <c r="BS40" s="939"/>
      <c r="BT40" s="932">
        <f>ROUND(BJ40*AY40,0)</f>
        <v>0</v>
      </c>
      <c r="BU40" s="933"/>
      <c r="BV40" s="933"/>
      <c r="BW40" s="907">
        <f t="shared" ref="BW40" si="198">SUM(BM40:BV41)</f>
        <v>0</v>
      </c>
      <c r="BX40" s="908"/>
      <c r="BY40" s="908"/>
      <c r="BZ40" s="908"/>
      <c r="CA40" s="203"/>
      <c r="CB40" s="203"/>
      <c r="CC40" s="203"/>
      <c r="CD40" s="203"/>
      <c r="CE40" s="1644">
        <f t="shared" si="56"/>
        <v>0</v>
      </c>
      <c r="CF40" s="1644"/>
      <c r="CG40" s="1644"/>
      <c r="CH40" s="1645"/>
      <c r="CI40" s="1646">
        <f t="shared" si="57"/>
        <v>0</v>
      </c>
      <c r="CJ40" s="1646"/>
      <c r="CK40" s="1647">
        <f t="shared" si="58"/>
        <v>0</v>
      </c>
      <c r="CL40" s="1648"/>
      <c r="CM40" s="1649">
        <f t="shared" ref="CM40" si="199">K40</f>
        <v>0</v>
      </c>
      <c r="CN40" s="1648"/>
      <c r="CO40" s="1650">
        <f t="shared" si="60"/>
        <v>0</v>
      </c>
      <c r="CP40" s="1650"/>
      <c r="CQ40" s="1651"/>
      <c r="CR40" s="900">
        <f>ROUND(CO40*0.8,0)</f>
        <v>0</v>
      </c>
      <c r="CS40" s="901"/>
      <c r="CT40" s="901"/>
      <c r="CU40" s="902">
        <f t="shared" si="61"/>
        <v>0</v>
      </c>
      <c r="CV40" s="903"/>
      <c r="CW40" s="903"/>
      <c r="CX40" s="903">
        <f t="shared" si="62"/>
        <v>0</v>
      </c>
      <c r="CY40" s="903"/>
      <c r="CZ40" s="904"/>
      <c r="DA40" s="937">
        <f t="shared" ref="DA40" si="200">ROUND(CR40*CI40,0)</f>
        <v>0</v>
      </c>
      <c r="DB40" s="937"/>
      <c r="DC40" s="937"/>
      <c r="DD40" s="938"/>
      <c r="DE40" s="933">
        <f>ROUND(CU40*CK40,0)</f>
        <v>0</v>
      </c>
      <c r="DF40" s="933"/>
      <c r="DG40" s="939"/>
      <c r="DH40" s="932">
        <f>ROUND(CX40*CM40,0)</f>
        <v>0</v>
      </c>
      <c r="DI40" s="933"/>
      <c r="DJ40" s="933"/>
      <c r="DK40" s="907">
        <f t="shared" ref="DK40" si="201">SUM(DA40:DJ41)</f>
        <v>0</v>
      </c>
      <c r="DL40" s="908"/>
      <c r="DM40" s="908"/>
      <c r="DN40" s="908"/>
      <c r="DO40" s="203"/>
      <c r="DP40" s="203"/>
      <c r="DQ40" s="203"/>
      <c r="DR40" s="203"/>
      <c r="DS40" s="1644">
        <f t="shared" si="7"/>
        <v>0</v>
      </c>
      <c r="DT40" s="1644"/>
      <c r="DU40" s="1644"/>
      <c r="DV40" s="1645"/>
      <c r="DW40" s="1646">
        <f t="shared" si="8"/>
        <v>0</v>
      </c>
      <c r="DX40" s="1762"/>
      <c r="DY40" s="1647">
        <f t="shared" si="9"/>
        <v>0</v>
      </c>
      <c r="DZ40" s="1648"/>
      <c r="EA40" s="1649">
        <f t="shared" si="10"/>
        <v>0</v>
      </c>
      <c r="EB40" s="1647"/>
      <c r="EC40" s="1763">
        <f t="shared" si="11"/>
        <v>0</v>
      </c>
      <c r="ED40" s="1650"/>
      <c r="EE40" s="1651"/>
      <c r="EF40" s="900">
        <f>ROUND(EC40*0.8,0)</f>
        <v>0</v>
      </c>
      <c r="EG40" s="901"/>
      <c r="EH40" s="901"/>
      <c r="EI40" s="902">
        <f t="shared" si="13"/>
        <v>0</v>
      </c>
      <c r="EJ40" s="903"/>
      <c r="EK40" s="903"/>
      <c r="EL40" s="903">
        <f t="shared" si="14"/>
        <v>0</v>
      </c>
      <c r="EM40" s="903"/>
      <c r="EN40" s="1084"/>
      <c r="EO40" s="1040">
        <f t="shared" ref="EO40" si="202">ROUND(EF40*DW40,0)</f>
        <v>0</v>
      </c>
      <c r="EP40" s="937"/>
      <c r="EQ40" s="937"/>
      <c r="ER40" s="938"/>
      <c r="ES40" s="933">
        <f>ROUND(EI40*DY40,0)</f>
        <v>0</v>
      </c>
      <c r="ET40" s="933"/>
      <c r="EU40" s="939"/>
      <c r="EV40" s="932">
        <f>ROUND(EL40*EA40,0)</f>
        <v>0</v>
      </c>
      <c r="EW40" s="933"/>
      <c r="EX40" s="933"/>
      <c r="EY40" s="907">
        <f t="shared" ref="EY40" si="203">SUM(EO40:EX41)</f>
        <v>0</v>
      </c>
      <c r="EZ40" s="908"/>
      <c r="FA40" s="908"/>
      <c r="FB40" s="908"/>
      <c r="FC40" s="203"/>
      <c r="FD40" s="203"/>
    </row>
    <row r="41" spans="1:160" ht="12" customHeight="1" x14ac:dyDescent="0.15">
      <c r="A41" s="203"/>
      <c r="B41" s="203"/>
      <c r="C41" s="1626"/>
      <c r="D41" s="1626"/>
      <c r="E41" s="1626"/>
      <c r="F41" s="1627"/>
      <c r="G41" s="913"/>
      <c r="H41" s="913"/>
      <c r="I41" s="1741"/>
      <c r="J41" s="1742"/>
      <c r="K41" s="1743"/>
      <c r="L41" s="1742"/>
      <c r="M41" s="935"/>
      <c r="N41" s="935"/>
      <c r="O41" s="936"/>
      <c r="P41" s="905">
        <f>ROUND(M40*0.2,0)</f>
        <v>0</v>
      </c>
      <c r="Q41" s="906"/>
      <c r="R41" s="906"/>
      <c r="S41" s="902"/>
      <c r="T41" s="903"/>
      <c r="U41" s="903"/>
      <c r="V41" s="903"/>
      <c r="W41" s="903"/>
      <c r="X41" s="904"/>
      <c r="Y41" s="910">
        <f t="shared" ref="Y41" si="204">ROUND(P41*G40,0)</f>
        <v>0</v>
      </c>
      <c r="Z41" s="910"/>
      <c r="AA41" s="910"/>
      <c r="AB41" s="911"/>
      <c r="AC41" s="933"/>
      <c r="AD41" s="933"/>
      <c r="AE41" s="939"/>
      <c r="AF41" s="932"/>
      <c r="AG41" s="933"/>
      <c r="AH41" s="933"/>
      <c r="AI41" s="909"/>
      <c r="AJ41" s="908"/>
      <c r="AK41" s="908"/>
      <c r="AL41" s="908"/>
      <c r="AM41" s="203"/>
      <c r="AN41" s="203"/>
      <c r="AO41" s="203"/>
      <c r="AP41" s="203"/>
      <c r="AQ41" s="1626"/>
      <c r="AR41" s="1626"/>
      <c r="AS41" s="1626"/>
      <c r="AT41" s="1627"/>
      <c r="AU41" s="913"/>
      <c r="AV41" s="914"/>
      <c r="AW41" s="1741"/>
      <c r="AX41" s="1742"/>
      <c r="AY41" s="1743"/>
      <c r="AZ41" s="1741"/>
      <c r="BA41" s="1000"/>
      <c r="BB41" s="935"/>
      <c r="BC41" s="936"/>
      <c r="BD41" s="905">
        <f>ROUND(BA40*0.2,0)</f>
        <v>0</v>
      </c>
      <c r="BE41" s="906"/>
      <c r="BF41" s="906"/>
      <c r="BG41" s="902"/>
      <c r="BH41" s="903"/>
      <c r="BI41" s="903"/>
      <c r="BJ41" s="903"/>
      <c r="BK41" s="903"/>
      <c r="BL41" s="1084"/>
      <c r="BM41" s="1059">
        <f t="shared" ref="BM41" si="205">ROUND(BD41*AU40,0)</f>
        <v>0</v>
      </c>
      <c r="BN41" s="910"/>
      <c r="BO41" s="910"/>
      <c r="BP41" s="911"/>
      <c r="BQ41" s="933"/>
      <c r="BR41" s="933"/>
      <c r="BS41" s="939"/>
      <c r="BT41" s="932"/>
      <c r="BU41" s="933"/>
      <c r="BV41" s="933"/>
      <c r="BW41" s="909"/>
      <c r="BX41" s="908"/>
      <c r="BY41" s="908"/>
      <c r="BZ41" s="908"/>
      <c r="CA41" s="203"/>
      <c r="CB41" s="203"/>
      <c r="CC41" s="203"/>
      <c r="CD41" s="203"/>
      <c r="CE41" s="1644"/>
      <c r="CF41" s="1644"/>
      <c r="CG41" s="1644"/>
      <c r="CH41" s="1645"/>
      <c r="CI41" s="1646"/>
      <c r="CJ41" s="1646"/>
      <c r="CK41" s="1647"/>
      <c r="CL41" s="1648"/>
      <c r="CM41" s="1649"/>
      <c r="CN41" s="1648"/>
      <c r="CO41" s="1650"/>
      <c r="CP41" s="1650"/>
      <c r="CQ41" s="1651"/>
      <c r="CR41" s="905">
        <f>ROUND(CO40*0.2,0)</f>
        <v>0</v>
      </c>
      <c r="CS41" s="906"/>
      <c r="CT41" s="906"/>
      <c r="CU41" s="902"/>
      <c r="CV41" s="903"/>
      <c r="CW41" s="903"/>
      <c r="CX41" s="903"/>
      <c r="CY41" s="903"/>
      <c r="CZ41" s="904"/>
      <c r="DA41" s="910">
        <f t="shared" ref="DA41" si="206">ROUND(CR41*CI40,0)</f>
        <v>0</v>
      </c>
      <c r="DB41" s="910"/>
      <c r="DC41" s="910"/>
      <c r="DD41" s="911"/>
      <c r="DE41" s="933"/>
      <c r="DF41" s="933"/>
      <c r="DG41" s="939"/>
      <c r="DH41" s="932"/>
      <c r="DI41" s="933"/>
      <c r="DJ41" s="933"/>
      <c r="DK41" s="909"/>
      <c r="DL41" s="908"/>
      <c r="DM41" s="908"/>
      <c r="DN41" s="908"/>
      <c r="DO41" s="203"/>
      <c r="DP41" s="203"/>
      <c r="DQ41" s="203"/>
      <c r="DR41" s="203"/>
      <c r="DS41" s="1644"/>
      <c r="DT41" s="1644"/>
      <c r="DU41" s="1644"/>
      <c r="DV41" s="1645"/>
      <c r="DW41" s="1646"/>
      <c r="DX41" s="1762"/>
      <c r="DY41" s="1647"/>
      <c r="DZ41" s="1648"/>
      <c r="EA41" s="1649"/>
      <c r="EB41" s="1647"/>
      <c r="EC41" s="1763"/>
      <c r="ED41" s="1650"/>
      <c r="EE41" s="1651"/>
      <c r="EF41" s="905">
        <f>ROUND(EC40*0.2,0)</f>
        <v>0</v>
      </c>
      <c r="EG41" s="906"/>
      <c r="EH41" s="906"/>
      <c r="EI41" s="902"/>
      <c r="EJ41" s="903"/>
      <c r="EK41" s="903"/>
      <c r="EL41" s="903"/>
      <c r="EM41" s="903"/>
      <c r="EN41" s="1084"/>
      <c r="EO41" s="1059">
        <f t="shared" ref="EO41" si="207">ROUND(EF41*DW40,0)</f>
        <v>0</v>
      </c>
      <c r="EP41" s="910"/>
      <c r="EQ41" s="910"/>
      <c r="ER41" s="911"/>
      <c r="ES41" s="933"/>
      <c r="ET41" s="933"/>
      <c r="EU41" s="939"/>
      <c r="EV41" s="932"/>
      <c r="EW41" s="933"/>
      <c r="EX41" s="933"/>
      <c r="EY41" s="909"/>
      <c r="EZ41" s="908"/>
      <c r="FA41" s="908"/>
      <c r="FB41" s="908"/>
      <c r="FC41" s="203"/>
      <c r="FD41" s="203"/>
    </row>
    <row r="42" spans="1:160" ht="12" customHeight="1" x14ac:dyDescent="0.15">
      <c r="A42" s="203"/>
      <c r="B42" s="203"/>
      <c r="C42" s="1626"/>
      <c r="D42" s="1626"/>
      <c r="E42" s="1626"/>
      <c r="F42" s="1627"/>
      <c r="G42" s="913"/>
      <c r="H42" s="913"/>
      <c r="I42" s="1741"/>
      <c r="J42" s="1742"/>
      <c r="K42" s="1743"/>
      <c r="L42" s="1742"/>
      <c r="M42" s="935"/>
      <c r="N42" s="935"/>
      <c r="O42" s="936"/>
      <c r="P42" s="900">
        <f>ROUND(M42*0.8,0)</f>
        <v>0</v>
      </c>
      <c r="Q42" s="901"/>
      <c r="R42" s="901"/>
      <c r="S42" s="902">
        <f t="shared" si="51"/>
        <v>0</v>
      </c>
      <c r="T42" s="903"/>
      <c r="U42" s="903"/>
      <c r="V42" s="903">
        <f t="shared" si="52"/>
        <v>0</v>
      </c>
      <c r="W42" s="903"/>
      <c r="X42" s="904"/>
      <c r="Y42" s="937">
        <f t="shared" ref="Y42" si="208">ROUND(P42*G42,0)</f>
        <v>0</v>
      </c>
      <c r="Z42" s="937"/>
      <c r="AA42" s="937"/>
      <c r="AB42" s="938"/>
      <c r="AC42" s="933">
        <f>ROUND(S42*I42,0)</f>
        <v>0</v>
      </c>
      <c r="AD42" s="933"/>
      <c r="AE42" s="939"/>
      <c r="AF42" s="932">
        <f>ROUND(V42*K42,0)</f>
        <v>0</v>
      </c>
      <c r="AG42" s="933"/>
      <c r="AH42" s="933"/>
      <c r="AI42" s="907">
        <f t="shared" ref="AI42" si="209">SUM(Y42:AH43)</f>
        <v>0</v>
      </c>
      <c r="AJ42" s="908"/>
      <c r="AK42" s="908"/>
      <c r="AL42" s="908"/>
      <c r="AM42" s="203"/>
      <c r="AN42" s="203"/>
      <c r="AO42" s="203"/>
      <c r="AP42" s="203"/>
      <c r="AQ42" s="1626"/>
      <c r="AR42" s="1626"/>
      <c r="AS42" s="1626"/>
      <c r="AT42" s="1627"/>
      <c r="AU42" s="913"/>
      <c r="AV42" s="914"/>
      <c r="AW42" s="1741"/>
      <c r="AX42" s="1742"/>
      <c r="AY42" s="1743"/>
      <c r="AZ42" s="1741"/>
      <c r="BA42" s="1000"/>
      <c r="BB42" s="935"/>
      <c r="BC42" s="936"/>
      <c r="BD42" s="900">
        <f>ROUND(BA42*0.8,0)</f>
        <v>0</v>
      </c>
      <c r="BE42" s="901"/>
      <c r="BF42" s="901"/>
      <c r="BG42" s="902">
        <f t="shared" si="1"/>
        <v>0</v>
      </c>
      <c r="BH42" s="903"/>
      <c r="BI42" s="903"/>
      <c r="BJ42" s="903">
        <f t="shared" si="2"/>
        <v>0</v>
      </c>
      <c r="BK42" s="903"/>
      <c r="BL42" s="1084"/>
      <c r="BM42" s="1040">
        <f t="shared" ref="BM42" si="210">ROUND(BD42*AU42,0)</f>
        <v>0</v>
      </c>
      <c r="BN42" s="937"/>
      <c r="BO42" s="937"/>
      <c r="BP42" s="938"/>
      <c r="BQ42" s="933">
        <f>ROUND(BG42*AW42,0)</f>
        <v>0</v>
      </c>
      <c r="BR42" s="933"/>
      <c r="BS42" s="939"/>
      <c r="BT42" s="932">
        <f>ROUND(BJ42*AY42,0)</f>
        <v>0</v>
      </c>
      <c r="BU42" s="933"/>
      <c r="BV42" s="933"/>
      <c r="BW42" s="907">
        <f t="shared" ref="BW42" si="211">SUM(BM42:BV43)</f>
        <v>0</v>
      </c>
      <c r="BX42" s="908"/>
      <c r="BY42" s="908"/>
      <c r="BZ42" s="908"/>
      <c r="CA42" s="203"/>
      <c r="CB42" s="203"/>
      <c r="CC42" s="203"/>
      <c r="CD42" s="203"/>
      <c r="CE42" s="1644">
        <f t="shared" si="56"/>
        <v>0</v>
      </c>
      <c r="CF42" s="1644"/>
      <c r="CG42" s="1644"/>
      <c r="CH42" s="1645"/>
      <c r="CI42" s="1646">
        <f t="shared" si="57"/>
        <v>0</v>
      </c>
      <c r="CJ42" s="1646"/>
      <c r="CK42" s="1647">
        <f t="shared" si="58"/>
        <v>0</v>
      </c>
      <c r="CL42" s="1648"/>
      <c r="CM42" s="1649">
        <f t="shared" ref="CM42" si="212">K42</f>
        <v>0</v>
      </c>
      <c r="CN42" s="1648"/>
      <c r="CO42" s="1650">
        <f t="shared" si="60"/>
        <v>0</v>
      </c>
      <c r="CP42" s="1650"/>
      <c r="CQ42" s="1651"/>
      <c r="CR42" s="900">
        <f>ROUND(CO42*0.8,0)</f>
        <v>0</v>
      </c>
      <c r="CS42" s="901"/>
      <c r="CT42" s="901"/>
      <c r="CU42" s="902">
        <f t="shared" si="61"/>
        <v>0</v>
      </c>
      <c r="CV42" s="903"/>
      <c r="CW42" s="903"/>
      <c r="CX42" s="903">
        <f t="shared" si="62"/>
        <v>0</v>
      </c>
      <c r="CY42" s="903"/>
      <c r="CZ42" s="904"/>
      <c r="DA42" s="937">
        <f t="shared" ref="DA42" si="213">ROUND(CR42*CI42,0)</f>
        <v>0</v>
      </c>
      <c r="DB42" s="937"/>
      <c r="DC42" s="937"/>
      <c r="DD42" s="938"/>
      <c r="DE42" s="933">
        <f>ROUND(CU42*CK42,0)</f>
        <v>0</v>
      </c>
      <c r="DF42" s="933"/>
      <c r="DG42" s="939"/>
      <c r="DH42" s="932">
        <f>ROUND(CX42*CM42,0)</f>
        <v>0</v>
      </c>
      <c r="DI42" s="933"/>
      <c r="DJ42" s="933"/>
      <c r="DK42" s="907">
        <f t="shared" ref="DK42" si="214">SUM(DA42:DJ43)</f>
        <v>0</v>
      </c>
      <c r="DL42" s="908"/>
      <c r="DM42" s="908"/>
      <c r="DN42" s="908"/>
      <c r="DO42" s="203"/>
      <c r="DP42" s="203"/>
      <c r="DQ42" s="203"/>
      <c r="DR42" s="203"/>
      <c r="DS42" s="1644">
        <f t="shared" si="7"/>
        <v>0</v>
      </c>
      <c r="DT42" s="1644"/>
      <c r="DU42" s="1644"/>
      <c r="DV42" s="1645"/>
      <c r="DW42" s="1646">
        <f t="shared" si="8"/>
        <v>0</v>
      </c>
      <c r="DX42" s="1762"/>
      <c r="DY42" s="1647">
        <f t="shared" si="9"/>
        <v>0</v>
      </c>
      <c r="DZ42" s="1648"/>
      <c r="EA42" s="1649">
        <f t="shared" si="10"/>
        <v>0</v>
      </c>
      <c r="EB42" s="1647"/>
      <c r="EC42" s="1763">
        <f t="shared" si="11"/>
        <v>0</v>
      </c>
      <c r="ED42" s="1650"/>
      <c r="EE42" s="1651"/>
      <c r="EF42" s="900">
        <f>ROUND(EC42*0.8,0)</f>
        <v>0</v>
      </c>
      <c r="EG42" s="901"/>
      <c r="EH42" s="901"/>
      <c r="EI42" s="902">
        <f t="shared" si="13"/>
        <v>0</v>
      </c>
      <c r="EJ42" s="903"/>
      <c r="EK42" s="903"/>
      <c r="EL42" s="903">
        <f t="shared" si="14"/>
        <v>0</v>
      </c>
      <c r="EM42" s="903"/>
      <c r="EN42" s="1084"/>
      <c r="EO42" s="1040">
        <f t="shared" ref="EO42" si="215">ROUND(EF42*DW42,0)</f>
        <v>0</v>
      </c>
      <c r="EP42" s="937"/>
      <c r="EQ42" s="937"/>
      <c r="ER42" s="938"/>
      <c r="ES42" s="933">
        <f>ROUND(EI42*DY42,0)</f>
        <v>0</v>
      </c>
      <c r="ET42" s="933"/>
      <c r="EU42" s="939"/>
      <c r="EV42" s="932">
        <f>ROUND(EL42*EA42,0)</f>
        <v>0</v>
      </c>
      <c r="EW42" s="933"/>
      <c r="EX42" s="933"/>
      <c r="EY42" s="907">
        <f t="shared" ref="EY42" si="216">SUM(EO42:EX43)</f>
        <v>0</v>
      </c>
      <c r="EZ42" s="908"/>
      <c r="FA42" s="908"/>
      <c r="FB42" s="908"/>
      <c r="FC42" s="203"/>
      <c r="FD42" s="203"/>
    </row>
    <row r="43" spans="1:160" ht="12" customHeight="1" x14ac:dyDescent="0.15">
      <c r="A43" s="203"/>
      <c r="B43" s="203"/>
      <c r="C43" s="1626"/>
      <c r="D43" s="1626"/>
      <c r="E43" s="1626"/>
      <c r="F43" s="1627"/>
      <c r="G43" s="913"/>
      <c r="H43" s="913"/>
      <c r="I43" s="1741"/>
      <c r="J43" s="1742"/>
      <c r="K43" s="1743"/>
      <c r="L43" s="1742"/>
      <c r="M43" s="935"/>
      <c r="N43" s="935"/>
      <c r="O43" s="936"/>
      <c r="P43" s="905">
        <f>ROUND(M42*0.2,0)</f>
        <v>0</v>
      </c>
      <c r="Q43" s="906"/>
      <c r="R43" s="906"/>
      <c r="S43" s="902"/>
      <c r="T43" s="903"/>
      <c r="U43" s="903"/>
      <c r="V43" s="903"/>
      <c r="W43" s="903"/>
      <c r="X43" s="904"/>
      <c r="Y43" s="910">
        <f t="shared" ref="Y43" si="217">ROUND(P43*G42,0)</f>
        <v>0</v>
      </c>
      <c r="Z43" s="910"/>
      <c r="AA43" s="910"/>
      <c r="AB43" s="911"/>
      <c r="AC43" s="933"/>
      <c r="AD43" s="933"/>
      <c r="AE43" s="939"/>
      <c r="AF43" s="932"/>
      <c r="AG43" s="933"/>
      <c r="AH43" s="933"/>
      <c r="AI43" s="909"/>
      <c r="AJ43" s="908"/>
      <c r="AK43" s="908"/>
      <c r="AL43" s="908"/>
      <c r="AM43" s="203"/>
      <c r="AN43" s="203"/>
      <c r="AO43" s="203"/>
      <c r="AP43" s="203"/>
      <c r="AQ43" s="1626"/>
      <c r="AR43" s="1626"/>
      <c r="AS43" s="1626"/>
      <c r="AT43" s="1627"/>
      <c r="AU43" s="913"/>
      <c r="AV43" s="914"/>
      <c r="AW43" s="1741"/>
      <c r="AX43" s="1742"/>
      <c r="AY43" s="1743"/>
      <c r="AZ43" s="1741"/>
      <c r="BA43" s="1000"/>
      <c r="BB43" s="935"/>
      <c r="BC43" s="936"/>
      <c r="BD43" s="905">
        <f>ROUND(BA42*0.2,0)</f>
        <v>0</v>
      </c>
      <c r="BE43" s="906"/>
      <c r="BF43" s="906"/>
      <c r="BG43" s="902"/>
      <c r="BH43" s="903"/>
      <c r="BI43" s="903"/>
      <c r="BJ43" s="903"/>
      <c r="BK43" s="903"/>
      <c r="BL43" s="1084"/>
      <c r="BM43" s="1059">
        <f t="shared" ref="BM43" si="218">ROUND(BD43*AU42,0)</f>
        <v>0</v>
      </c>
      <c r="BN43" s="910"/>
      <c r="BO43" s="910"/>
      <c r="BP43" s="911"/>
      <c r="BQ43" s="933"/>
      <c r="BR43" s="933"/>
      <c r="BS43" s="939"/>
      <c r="BT43" s="932"/>
      <c r="BU43" s="933"/>
      <c r="BV43" s="933"/>
      <c r="BW43" s="909"/>
      <c r="BX43" s="908"/>
      <c r="BY43" s="908"/>
      <c r="BZ43" s="908"/>
      <c r="CA43" s="203"/>
      <c r="CB43" s="203"/>
      <c r="CC43" s="203"/>
      <c r="CD43" s="203"/>
      <c r="CE43" s="1644"/>
      <c r="CF43" s="1644"/>
      <c r="CG43" s="1644"/>
      <c r="CH43" s="1645"/>
      <c r="CI43" s="1646"/>
      <c r="CJ43" s="1646"/>
      <c r="CK43" s="1647"/>
      <c r="CL43" s="1648"/>
      <c r="CM43" s="1649"/>
      <c r="CN43" s="1648"/>
      <c r="CO43" s="1650"/>
      <c r="CP43" s="1650"/>
      <c r="CQ43" s="1651"/>
      <c r="CR43" s="905">
        <f>ROUND(CO42*0.2,0)</f>
        <v>0</v>
      </c>
      <c r="CS43" s="906"/>
      <c r="CT43" s="906"/>
      <c r="CU43" s="902"/>
      <c r="CV43" s="903"/>
      <c r="CW43" s="903"/>
      <c r="CX43" s="903"/>
      <c r="CY43" s="903"/>
      <c r="CZ43" s="904"/>
      <c r="DA43" s="910">
        <f t="shared" ref="DA43" si="219">ROUND(CR43*CI42,0)</f>
        <v>0</v>
      </c>
      <c r="DB43" s="910"/>
      <c r="DC43" s="910"/>
      <c r="DD43" s="911"/>
      <c r="DE43" s="933"/>
      <c r="DF43" s="933"/>
      <c r="DG43" s="939"/>
      <c r="DH43" s="932"/>
      <c r="DI43" s="933"/>
      <c r="DJ43" s="933"/>
      <c r="DK43" s="909"/>
      <c r="DL43" s="908"/>
      <c r="DM43" s="908"/>
      <c r="DN43" s="908"/>
      <c r="DO43" s="203"/>
      <c r="DP43" s="203"/>
      <c r="DQ43" s="203"/>
      <c r="DR43" s="203"/>
      <c r="DS43" s="1644"/>
      <c r="DT43" s="1644"/>
      <c r="DU43" s="1644"/>
      <c r="DV43" s="1645"/>
      <c r="DW43" s="1646"/>
      <c r="DX43" s="1762"/>
      <c r="DY43" s="1647"/>
      <c r="DZ43" s="1648"/>
      <c r="EA43" s="1649"/>
      <c r="EB43" s="1647"/>
      <c r="EC43" s="1763"/>
      <c r="ED43" s="1650"/>
      <c r="EE43" s="1651"/>
      <c r="EF43" s="905">
        <f>ROUND(EC42*0.2,0)</f>
        <v>0</v>
      </c>
      <c r="EG43" s="906"/>
      <c r="EH43" s="906"/>
      <c r="EI43" s="902"/>
      <c r="EJ43" s="903"/>
      <c r="EK43" s="903"/>
      <c r="EL43" s="903"/>
      <c r="EM43" s="903"/>
      <c r="EN43" s="1084"/>
      <c r="EO43" s="1059">
        <f t="shared" ref="EO43" si="220">ROUND(EF43*DW42,0)</f>
        <v>0</v>
      </c>
      <c r="EP43" s="910"/>
      <c r="EQ43" s="910"/>
      <c r="ER43" s="911"/>
      <c r="ES43" s="933"/>
      <c r="ET43" s="933"/>
      <c r="EU43" s="939"/>
      <c r="EV43" s="932"/>
      <c r="EW43" s="933"/>
      <c r="EX43" s="933"/>
      <c r="EY43" s="909"/>
      <c r="EZ43" s="908"/>
      <c r="FA43" s="908"/>
      <c r="FB43" s="908"/>
      <c r="FC43" s="203"/>
      <c r="FD43" s="203"/>
    </row>
    <row r="44" spans="1:160" ht="12" customHeight="1" x14ac:dyDescent="0.15">
      <c r="A44" s="203"/>
      <c r="B44" s="203"/>
      <c r="C44" s="1626"/>
      <c r="D44" s="1626"/>
      <c r="E44" s="1626"/>
      <c r="F44" s="1627"/>
      <c r="G44" s="913"/>
      <c r="H44" s="913"/>
      <c r="I44" s="1741"/>
      <c r="J44" s="1742"/>
      <c r="K44" s="1743"/>
      <c r="L44" s="1742"/>
      <c r="M44" s="935"/>
      <c r="N44" s="935"/>
      <c r="O44" s="936"/>
      <c r="P44" s="900">
        <f>ROUND(M44*0.8,0)</f>
        <v>0</v>
      </c>
      <c r="Q44" s="901"/>
      <c r="R44" s="901"/>
      <c r="S44" s="902">
        <f t="shared" si="51"/>
        <v>0</v>
      </c>
      <c r="T44" s="903"/>
      <c r="U44" s="903"/>
      <c r="V44" s="903">
        <f t="shared" si="52"/>
        <v>0</v>
      </c>
      <c r="W44" s="903"/>
      <c r="X44" s="904"/>
      <c r="Y44" s="937">
        <f t="shared" ref="Y44" si="221">ROUND(P44*G44,0)</f>
        <v>0</v>
      </c>
      <c r="Z44" s="937"/>
      <c r="AA44" s="937"/>
      <c r="AB44" s="938"/>
      <c r="AC44" s="933">
        <f>ROUND(S44*I44,0)</f>
        <v>0</v>
      </c>
      <c r="AD44" s="933"/>
      <c r="AE44" s="939"/>
      <c r="AF44" s="932">
        <f>ROUND(V44*K44,0)</f>
        <v>0</v>
      </c>
      <c r="AG44" s="933"/>
      <c r="AH44" s="933"/>
      <c r="AI44" s="907">
        <f t="shared" ref="AI44" si="222">SUM(Y44:AH45)</f>
        <v>0</v>
      </c>
      <c r="AJ44" s="908"/>
      <c r="AK44" s="908"/>
      <c r="AL44" s="908"/>
      <c r="AM44" s="203"/>
      <c r="AN44" s="203"/>
      <c r="AO44" s="203"/>
      <c r="AP44" s="203"/>
      <c r="AQ44" s="1626"/>
      <c r="AR44" s="1626"/>
      <c r="AS44" s="1626"/>
      <c r="AT44" s="1627"/>
      <c r="AU44" s="913"/>
      <c r="AV44" s="914"/>
      <c r="AW44" s="1741"/>
      <c r="AX44" s="1742"/>
      <c r="AY44" s="1743"/>
      <c r="AZ44" s="1741"/>
      <c r="BA44" s="1000"/>
      <c r="BB44" s="935"/>
      <c r="BC44" s="936"/>
      <c r="BD44" s="900">
        <f>ROUND(BA44*0.8,0)</f>
        <v>0</v>
      </c>
      <c r="BE44" s="901"/>
      <c r="BF44" s="901"/>
      <c r="BG44" s="902">
        <f t="shared" ref="BG44:BG66" si="223">ROUND(BD44/8*1.25,0)</f>
        <v>0</v>
      </c>
      <c r="BH44" s="903"/>
      <c r="BI44" s="903"/>
      <c r="BJ44" s="903">
        <f t="shared" ref="BJ44:BJ66" si="224">ROUND(BD44/8*1.25,0)</f>
        <v>0</v>
      </c>
      <c r="BK44" s="903"/>
      <c r="BL44" s="1084"/>
      <c r="BM44" s="1040">
        <f t="shared" ref="BM44" si="225">ROUND(BD44*AU44,0)</f>
        <v>0</v>
      </c>
      <c r="BN44" s="937"/>
      <c r="BO44" s="937"/>
      <c r="BP44" s="938"/>
      <c r="BQ44" s="933">
        <f>ROUND(BG44*AW44,0)</f>
        <v>0</v>
      </c>
      <c r="BR44" s="933"/>
      <c r="BS44" s="939"/>
      <c r="BT44" s="932">
        <f>ROUND(BJ44*AY44,0)</f>
        <v>0</v>
      </c>
      <c r="BU44" s="933"/>
      <c r="BV44" s="933"/>
      <c r="BW44" s="907">
        <f t="shared" ref="BW44" si="226">SUM(BM44:BV45)</f>
        <v>0</v>
      </c>
      <c r="BX44" s="908"/>
      <c r="BY44" s="908"/>
      <c r="BZ44" s="908"/>
      <c r="CA44" s="203"/>
      <c r="CB44" s="203"/>
      <c r="CC44" s="203"/>
      <c r="CD44" s="203"/>
      <c r="CE44" s="1644">
        <f t="shared" si="56"/>
        <v>0</v>
      </c>
      <c r="CF44" s="1644"/>
      <c r="CG44" s="1644"/>
      <c r="CH44" s="1645"/>
      <c r="CI44" s="1646">
        <f t="shared" si="57"/>
        <v>0</v>
      </c>
      <c r="CJ44" s="1646"/>
      <c r="CK44" s="1647">
        <f t="shared" si="58"/>
        <v>0</v>
      </c>
      <c r="CL44" s="1648"/>
      <c r="CM44" s="1649">
        <f t="shared" ref="CM44" si="227">K44</f>
        <v>0</v>
      </c>
      <c r="CN44" s="1648"/>
      <c r="CO44" s="1650">
        <f t="shared" si="60"/>
        <v>0</v>
      </c>
      <c r="CP44" s="1650"/>
      <c r="CQ44" s="1651"/>
      <c r="CR44" s="900">
        <f>ROUND(CO44*0.8,0)</f>
        <v>0</v>
      </c>
      <c r="CS44" s="901"/>
      <c r="CT44" s="901"/>
      <c r="CU44" s="902">
        <f t="shared" si="61"/>
        <v>0</v>
      </c>
      <c r="CV44" s="903"/>
      <c r="CW44" s="903"/>
      <c r="CX44" s="903">
        <f t="shared" si="62"/>
        <v>0</v>
      </c>
      <c r="CY44" s="903"/>
      <c r="CZ44" s="904"/>
      <c r="DA44" s="937">
        <f t="shared" ref="DA44" si="228">ROUND(CR44*CI44,0)</f>
        <v>0</v>
      </c>
      <c r="DB44" s="937"/>
      <c r="DC44" s="937"/>
      <c r="DD44" s="938"/>
      <c r="DE44" s="933">
        <f>ROUND(CU44*CK44,0)</f>
        <v>0</v>
      </c>
      <c r="DF44" s="933"/>
      <c r="DG44" s="939"/>
      <c r="DH44" s="932">
        <f>ROUND(CX44*CM44,0)</f>
        <v>0</v>
      </c>
      <c r="DI44" s="933"/>
      <c r="DJ44" s="933"/>
      <c r="DK44" s="907">
        <f t="shared" ref="DK44" si="229">SUM(DA44:DJ45)</f>
        <v>0</v>
      </c>
      <c r="DL44" s="908"/>
      <c r="DM44" s="908"/>
      <c r="DN44" s="908"/>
      <c r="DO44" s="203"/>
      <c r="DP44" s="203"/>
      <c r="DQ44" s="203"/>
      <c r="DR44" s="203"/>
      <c r="DS44" s="1644">
        <f t="shared" ref="DS44:DS66" si="230">AQ44</f>
        <v>0</v>
      </c>
      <c r="DT44" s="1644"/>
      <c r="DU44" s="1644"/>
      <c r="DV44" s="1645"/>
      <c r="DW44" s="1646">
        <f t="shared" ref="DW44:DW66" si="231">AU44</f>
        <v>0</v>
      </c>
      <c r="DX44" s="1762"/>
      <c r="DY44" s="1647">
        <f t="shared" ref="DY44:DY66" si="232">AW44</f>
        <v>0</v>
      </c>
      <c r="DZ44" s="1648"/>
      <c r="EA44" s="1649">
        <f t="shared" ref="EA44:EA66" si="233">AY44</f>
        <v>0</v>
      </c>
      <c r="EB44" s="1647"/>
      <c r="EC44" s="1763">
        <f t="shared" ref="EC44:EC66" si="234">BA44</f>
        <v>0</v>
      </c>
      <c r="ED44" s="1650"/>
      <c r="EE44" s="1651"/>
      <c r="EF44" s="900">
        <f>ROUND(EC44*0.8,0)</f>
        <v>0</v>
      </c>
      <c r="EG44" s="901"/>
      <c r="EH44" s="901"/>
      <c r="EI44" s="902">
        <f t="shared" ref="EI44:EI66" si="235">ROUND(EF44/8*1.25,0)</f>
        <v>0</v>
      </c>
      <c r="EJ44" s="903"/>
      <c r="EK44" s="903"/>
      <c r="EL44" s="903">
        <f t="shared" ref="EL44:EL66" si="236">ROUND(EF44/8*1.25,0)</f>
        <v>0</v>
      </c>
      <c r="EM44" s="903"/>
      <c r="EN44" s="1084"/>
      <c r="EO44" s="1040">
        <f t="shared" ref="EO44" si="237">ROUND(EF44*DW44,0)</f>
        <v>0</v>
      </c>
      <c r="EP44" s="937"/>
      <c r="EQ44" s="937"/>
      <c r="ER44" s="938"/>
      <c r="ES44" s="933">
        <f>ROUND(EI44*DY44,0)</f>
        <v>0</v>
      </c>
      <c r="ET44" s="933"/>
      <c r="EU44" s="939"/>
      <c r="EV44" s="932">
        <f>ROUND(EL44*EA44,0)</f>
        <v>0</v>
      </c>
      <c r="EW44" s="933"/>
      <c r="EX44" s="933"/>
      <c r="EY44" s="907">
        <f t="shared" ref="EY44" si="238">SUM(EO44:EX45)</f>
        <v>0</v>
      </c>
      <c r="EZ44" s="908"/>
      <c r="FA44" s="908"/>
      <c r="FB44" s="908"/>
      <c r="FC44" s="203"/>
      <c r="FD44" s="203"/>
    </row>
    <row r="45" spans="1:160" ht="12" customHeight="1" x14ac:dyDescent="0.15">
      <c r="A45" s="203"/>
      <c r="B45" s="203"/>
      <c r="C45" s="1626"/>
      <c r="D45" s="1626"/>
      <c r="E45" s="1626"/>
      <c r="F45" s="1627"/>
      <c r="G45" s="913"/>
      <c r="H45" s="913"/>
      <c r="I45" s="1741"/>
      <c r="J45" s="1742"/>
      <c r="K45" s="1743"/>
      <c r="L45" s="1742"/>
      <c r="M45" s="935"/>
      <c r="N45" s="935"/>
      <c r="O45" s="936"/>
      <c r="P45" s="905">
        <f>ROUND(M44*0.2,0)</f>
        <v>0</v>
      </c>
      <c r="Q45" s="906"/>
      <c r="R45" s="906"/>
      <c r="S45" s="902"/>
      <c r="T45" s="903"/>
      <c r="U45" s="903"/>
      <c r="V45" s="903"/>
      <c r="W45" s="903"/>
      <c r="X45" s="904"/>
      <c r="Y45" s="910">
        <f t="shared" ref="Y45" si="239">ROUND(P45*G44,0)</f>
        <v>0</v>
      </c>
      <c r="Z45" s="910"/>
      <c r="AA45" s="910"/>
      <c r="AB45" s="911"/>
      <c r="AC45" s="933"/>
      <c r="AD45" s="933"/>
      <c r="AE45" s="939"/>
      <c r="AF45" s="932"/>
      <c r="AG45" s="933"/>
      <c r="AH45" s="933"/>
      <c r="AI45" s="909"/>
      <c r="AJ45" s="908"/>
      <c r="AK45" s="908"/>
      <c r="AL45" s="908"/>
      <c r="AM45" s="203"/>
      <c r="AN45" s="203"/>
      <c r="AO45" s="203"/>
      <c r="AP45" s="203"/>
      <c r="AQ45" s="1626"/>
      <c r="AR45" s="1626"/>
      <c r="AS45" s="1626"/>
      <c r="AT45" s="1627"/>
      <c r="AU45" s="913"/>
      <c r="AV45" s="914"/>
      <c r="AW45" s="1741"/>
      <c r="AX45" s="1742"/>
      <c r="AY45" s="1743"/>
      <c r="AZ45" s="1741"/>
      <c r="BA45" s="1000"/>
      <c r="BB45" s="935"/>
      <c r="BC45" s="936"/>
      <c r="BD45" s="905">
        <f>ROUND(BA44*0.2,0)</f>
        <v>0</v>
      </c>
      <c r="BE45" s="906"/>
      <c r="BF45" s="906"/>
      <c r="BG45" s="902"/>
      <c r="BH45" s="903"/>
      <c r="BI45" s="903"/>
      <c r="BJ45" s="903"/>
      <c r="BK45" s="903"/>
      <c r="BL45" s="1084"/>
      <c r="BM45" s="1059">
        <f t="shared" ref="BM45" si="240">ROUND(BD45*AU44,0)</f>
        <v>0</v>
      </c>
      <c r="BN45" s="910"/>
      <c r="BO45" s="910"/>
      <c r="BP45" s="911"/>
      <c r="BQ45" s="933"/>
      <c r="BR45" s="933"/>
      <c r="BS45" s="939"/>
      <c r="BT45" s="932"/>
      <c r="BU45" s="933"/>
      <c r="BV45" s="933"/>
      <c r="BW45" s="909"/>
      <c r="BX45" s="908"/>
      <c r="BY45" s="908"/>
      <c r="BZ45" s="908"/>
      <c r="CA45" s="203"/>
      <c r="CB45" s="203"/>
      <c r="CC45" s="203"/>
      <c r="CD45" s="203"/>
      <c r="CE45" s="1644"/>
      <c r="CF45" s="1644"/>
      <c r="CG45" s="1644"/>
      <c r="CH45" s="1645"/>
      <c r="CI45" s="1646"/>
      <c r="CJ45" s="1646"/>
      <c r="CK45" s="1647"/>
      <c r="CL45" s="1648"/>
      <c r="CM45" s="1649"/>
      <c r="CN45" s="1648"/>
      <c r="CO45" s="1650"/>
      <c r="CP45" s="1650"/>
      <c r="CQ45" s="1651"/>
      <c r="CR45" s="905">
        <f>ROUND(CO44*0.2,0)</f>
        <v>0</v>
      </c>
      <c r="CS45" s="906"/>
      <c r="CT45" s="906"/>
      <c r="CU45" s="902"/>
      <c r="CV45" s="903"/>
      <c r="CW45" s="903"/>
      <c r="CX45" s="903"/>
      <c r="CY45" s="903"/>
      <c r="CZ45" s="904"/>
      <c r="DA45" s="910">
        <f t="shared" ref="DA45" si="241">ROUND(CR45*CI44,0)</f>
        <v>0</v>
      </c>
      <c r="DB45" s="910"/>
      <c r="DC45" s="910"/>
      <c r="DD45" s="911"/>
      <c r="DE45" s="933"/>
      <c r="DF45" s="933"/>
      <c r="DG45" s="939"/>
      <c r="DH45" s="932"/>
      <c r="DI45" s="933"/>
      <c r="DJ45" s="933"/>
      <c r="DK45" s="909"/>
      <c r="DL45" s="908"/>
      <c r="DM45" s="908"/>
      <c r="DN45" s="908"/>
      <c r="DO45" s="203"/>
      <c r="DP45" s="203"/>
      <c r="DQ45" s="203"/>
      <c r="DR45" s="203"/>
      <c r="DS45" s="1644"/>
      <c r="DT45" s="1644"/>
      <c r="DU45" s="1644"/>
      <c r="DV45" s="1645"/>
      <c r="DW45" s="1646"/>
      <c r="DX45" s="1762"/>
      <c r="DY45" s="1647"/>
      <c r="DZ45" s="1648"/>
      <c r="EA45" s="1649"/>
      <c r="EB45" s="1647"/>
      <c r="EC45" s="1763"/>
      <c r="ED45" s="1650"/>
      <c r="EE45" s="1651"/>
      <c r="EF45" s="905">
        <f>ROUND(EC44*0.2,0)</f>
        <v>0</v>
      </c>
      <c r="EG45" s="906"/>
      <c r="EH45" s="906"/>
      <c r="EI45" s="902"/>
      <c r="EJ45" s="903"/>
      <c r="EK45" s="903"/>
      <c r="EL45" s="903"/>
      <c r="EM45" s="903"/>
      <c r="EN45" s="1084"/>
      <c r="EO45" s="1059">
        <f t="shared" ref="EO45" si="242">ROUND(EF45*DW44,0)</f>
        <v>0</v>
      </c>
      <c r="EP45" s="910"/>
      <c r="EQ45" s="910"/>
      <c r="ER45" s="911"/>
      <c r="ES45" s="933"/>
      <c r="ET45" s="933"/>
      <c r="EU45" s="939"/>
      <c r="EV45" s="932"/>
      <c r="EW45" s="933"/>
      <c r="EX45" s="933"/>
      <c r="EY45" s="909"/>
      <c r="EZ45" s="908"/>
      <c r="FA45" s="908"/>
      <c r="FB45" s="908"/>
      <c r="FC45" s="203"/>
      <c r="FD45" s="203"/>
    </row>
    <row r="46" spans="1:160" ht="12" customHeight="1" x14ac:dyDescent="0.15">
      <c r="A46" s="203"/>
      <c r="B46" s="203"/>
      <c r="C46" s="1626"/>
      <c r="D46" s="1626"/>
      <c r="E46" s="1626"/>
      <c r="F46" s="1627"/>
      <c r="G46" s="913"/>
      <c r="H46" s="913"/>
      <c r="I46" s="1741"/>
      <c r="J46" s="1742"/>
      <c r="K46" s="1743"/>
      <c r="L46" s="1742"/>
      <c r="M46" s="935"/>
      <c r="N46" s="935"/>
      <c r="O46" s="936"/>
      <c r="P46" s="900">
        <f>ROUND(M46*0.8,0)</f>
        <v>0</v>
      </c>
      <c r="Q46" s="901"/>
      <c r="R46" s="901"/>
      <c r="S46" s="902">
        <f t="shared" si="51"/>
        <v>0</v>
      </c>
      <c r="T46" s="903"/>
      <c r="U46" s="903"/>
      <c r="V46" s="903">
        <f t="shared" si="52"/>
        <v>0</v>
      </c>
      <c r="W46" s="903"/>
      <c r="X46" s="904"/>
      <c r="Y46" s="937">
        <f t="shared" ref="Y46" si="243">ROUND(P46*G46,0)</f>
        <v>0</v>
      </c>
      <c r="Z46" s="937"/>
      <c r="AA46" s="937"/>
      <c r="AB46" s="938"/>
      <c r="AC46" s="933">
        <f>ROUND(S46*I46,0)</f>
        <v>0</v>
      </c>
      <c r="AD46" s="933"/>
      <c r="AE46" s="939"/>
      <c r="AF46" s="932">
        <f>ROUND(V46*K46,0)</f>
        <v>0</v>
      </c>
      <c r="AG46" s="933"/>
      <c r="AH46" s="933"/>
      <c r="AI46" s="907">
        <f t="shared" ref="AI46" si="244">SUM(Y46:AH47)</f>
        <v>0</v>
      </c>
      <c r="AJ46" s="908"/>
      <c r="AK46" s="908"/>
      <c r="AL46" s="908"/>
      <c r="AM46" s="203"/>
      <c r="AN46" s="203"/>
      <c r="AO46" s="203"/>
      <c r="AP46" s="203"/>
      <c r="AQ46" s="1626"/>
      <c r="AR46" s="1626"/>
      <c r="AS46" s="1626"/>
      <c r="AT46" s="1627"/>
      <c r="AU46" s="913"/>
      <c r="AV46" s="914"/>
      <c r="AW46" s="1741"/>
      <c r="AX46" s="1742"/>
      <c r="AY46" s="1743"/>
      <c r="AZ46" s="1741"/>
      <c r="BA46" s="1000"/>
      <c r="BB46" s="935"/>
      <c r="BC46" s="936"/>
      <c r="BD46" s="900">
        <f>ROUND(BA46*0.8,0)</f>
        <v>0</v>
      </c>
      <c r="BE46" s="901"/>
      <c r="BF46" s="901"/>
      <c r="BG46" s="902">
        <f t="shared" si="223"/>
        <v>0</v>
      </c>
      <c r="BH46" s="903"/>
      <c r="BI46" s="903"/>
      <c r="BJ46" s="903">
        <f t="shared" si="224"/>
        <v>0</v>
      </c>
      <c r="BK46" s="903"/>
      <c r="BL46" s="1084"/>
      <c r="BM46" s="1040">
        <f t="shared" ref="BM46" si="245">ROUND(BD46*AU46,0)</f>
        <v>0</v>
      </c>
      <c r="BN46" s="937"/>
      <c r="BO46" s="937"/>
      <c r="BP46" s="938"/>
      <c r="BQ46" s="933">
        <f>ROUND(BG46*AW46,0)</f>
        <v>0</v>
      </c>
      <c r="BR46" s="933"/>
      <c r="BS46" s="939"/>
      <c r="BT46" s="932">
        <f>ROUND(BJ46*AY46,0)</f>
        <v>0</v>
      </c>
      <c r="BU46" s="933"/>
      <c r="BV46" s="933"/>
      <c r="BW46" s="907">
        <f t="shared" ref="BW46" si="246">SUM(BM46:BV47)</f>
        <v>0</v>
      </c>
      <c r="BX46" s="908"/>
      <c r="BY46" s="908"/>
      <c r="BZ46" s="908"/>
      <c r="CA46" s="203"/>
      <c r="CB46" s="203"/>
      <c r="CC46" s="203"/>
      <c r="CD46" s="203"/>
      <c r="CE46" s="1644">
        <f t="shared" si="56"/>
        <v>0</v>
      </c>
      <c r="CF46" s="1644"/>
      <c r="CG46" s="1644"/>
      <c r="CH46" s="1645"/>
      <c r="CI46" s="1646">
        <f t="shared" si="57"/>
        <v>0</v>
      </c>
      <c r="CJ46" s="1646"/>
      <c r="CK46" s="1647">
        <f t="shared" si="58"/>
        <v>0</v>
      </c>
      <c r="CL46" s="1648"/>
      <c r="CM46" s="1649">
        <f t="shared" ref="CM46" si="247">K46</f>
        <v>0</v>
      </c>
      <c r="CN46" s="1648"/>
      <c r="CO46" s="1650">
        <f t="shared" si="60"/>
        <v>0</v>
      </c>
      <c r="CP46" s="1650"/>
      <c r="CQ46" s="1651"/>
      <c r="CR46" s="900">
        <f>ROUND(CO46*0.8,0)</f>
        <v>0</v>
      </c>
      <c r="CS46" s="901"/>
      <c r="CT46" s="901"/>
      <c r="CU46" s="902">
        <f t="shared" si="61"/>
        <v>0</v>
      </c>
      <c r="CV46" s="903"/>
      <c r="CW46" s="903"/>
      <c r="CX46" s="903">
        <f t="shared" si="62"/>
        <v>0</v>
      </c>
      <c r="CY46" s="903"/>
      <c r="CZ46" s="904"/>
      <c r="DA46" s="937">
        <f t="shared" ref="DA46" si="248">ROUND(CR46*CI46,0)</f>
        <v>0</v>
      </c>
      <c r="DB46" s="937"/>
      <c r="DC46" s="937"/>
      <c r="DD46" s="938"/>
      <c r="DE46" s="933">
        <f>ROUND(CU46*CK46,0)</f>
        <v>0</v>
      </c>
      <c r="DF46" s="933"/>
      <c r="DG46" s="939"/>
      <c r="DH46" s="932">
        <f>ROUND(CX46*CM46,0)</f>
        <v>0</v>
      </c>
      <c r="DI46" s="933"/>
      <c r="DJ46" s="933"/>
      <c r="DK46" s="907">
        <f t="shared" ref="DK46" si="249">SUM(DA46:DJ47)</f>
        <v>0</v>
      </c>
      <c r="DL46" s="908"/>
      <c r="DM46" s="908"/>
      <c r="DN46" s="908"/>
      <c r="DO46" s="203"/>
      <c r="DP46" s="203"/>
      <c r="DQ46" s="203"/>
      <c r="DR46" s="203"/>
      <c r="DS46" s="1644">
        <f t="shared" si="230"/>
        <v>0</v>
      </c>
      <c r="DT46" s="1644"/>
      <c r="DU46" s="1644"/>
      <c r="DV46" s="1645"/>
      <c r="DW46" s="1646">
        <f t="shared" si="231"/>
        <v>0</v>
      </c>
      <c r="DX46" s="1762"/>
      <c r="DY46" s="1647">
        <f t="shared" si="232"/>
        <v>0</v>
      </c>
      <c r="DZ46" s="1648"/>
      <c r="EA46" s="1649">
        <f t="shared" si="233"/>
        <v>0</v>
      </c>
      <c r="EB46" s="1647"/>
      <c r="EC46" s="1763">
        <f t="shared" si="234"/>
        <v>0</v>
      </c>
      <c r="ED46" s="1650"/>
      <c r="EE46" s="1651"/>
      <c r="EF46" s="900">
        <f>ROUND(EC46*0.8,0)</f>
        <v>0</v>
      </c>
      <c r="EG46" s="901"/>
      <c r="EH46" s="901"/>
      <c r="EI46" s="902">
        <f t="shared" si="235"/>
        <v>0</v>
      </c>
      <c r="EJ46" s="903"/>
      <c r="EK46" s="903"/>
      <c r="EL46" s="903">
        <f t="shared" si="236"/>
        <v>0</v>
      </c>
      <c r="EM46" s="903"/>
      <c r="EN46" s="1084"/>
      <c r="EO46" s="1040">
        <f t="shared" ref="EO46" si="250">ROUND(EF46*DW46,0)</f>
        <v>0</v>
      </c>
      <c r="EP46" s="937"/>
      <c r="EQ46" s="937"/>
      <c r="ER46" s="938"/>
      <c r="ES46" s="933">
        <f>ROUND(EI46*DY46,0)</f>
        <v>0</v>
      </c>
      <c r="ET46" s="933"/>
      <c r="EU46" s="939"/>
      <c r="EV46" s="932">
        <f>ROUND(EL46*EA46,0)</f>
        <v>0</v>
      </c>
      <c r="EW46" s="933"/>
      <c r="EX46" s="933"/>
      <c r="EY46" s="907">
        <f t="shared" ref="EY46" si="251">SUM(EO46:EX47)</f>
        <v>0</v>
      </c>
      <c r="EZ46" s="908"/>
      <c r="FA46" s="908"/>
      <c r="FB46" s="908"/>
      <c r="FC46" s="203"/>
      <c r="FD46" s="203"/>
    </row>
    <row r="47" spans="1:160" ht="12" customHeight="1" x14ac:dyDescent="0.15">
      <c r="A47" s="203"/>
      <c r="B47" s="203"/>
      <c r="C47" s="1626"/>
      <c r="D47" s="1626"/>
      <c r="E47" s="1626"/>
      <c r="F47" s="1627"/>
      <c r="G47" s="913"/>
      <c r="H47" s="913"/>
      <c r="I47" s="1741"/>
      <c r="J47" s="1742"/>
      <c r="K47" s="1743"/>
      <c r="L47" s="1742"/>
      <c r="M47" s="935"/>
      <c r="N47" s="935"/>
      <c r="O47" s="936"/>
      <c r="P47" s="905">
        <f>ROUND(M46*0.2,0)</f>
        <v>0</v>
      </c>
      <c r="Q47" s="906"/>
      <c r="R47" s="906"/>
      <c r="S47" s="902"/>
      <c r="T47" s="903"/>
      <c r="U47" s="903"/>
      <c r="V47" s="903"/>
      <c r="W47" s="903"/>
      <c r="X47" s="904"/>
      <c r="Y47" s="910">
        <f t="shared" ref="Y47" si="252">ROUND(P47*G46,0)</f>
        <v>0</v>
      </c>
      <c r="Z47" s="910"/>
      <c r="AA47" s="910"/>
      <c r="AB47" s="911"/>
      <c r="AC47" s="933"/>
      <c r="AD47" s="933"/>
      <c r="AE47" s="939"/>
      <c r="AF47" s="932"/>
      <c r="AG47" s="933"/>
      <c r="AH47" s="933"/>
      <c r="AI47" s="909"/>
      <c r="AJ47" s="908"/>
      <c r="AK47" s="908"/>
      <c r="AL47" s="908"/>
      <c r="AM47" s="203"/>
      <c r="AN47" s="203"/>
      <c r="AO47" s="203"/>
      <c r="AP47" s="203"/>
      <c r="AQ47" s="1626"/>
      <c r="AR47" s="1626"/>
      <c r="AS47" s="1626"/>
      <c r="AT47" s="1627"/>
      <c r="AU47" s="913"/>
      <c r="AV47" s="914"/>
      <c r="AW47" s="1741"/>
      <c r="AX47" s="1742"/>
      <c r="AY47" s="1743"/>
      <c r="AZ47" s="1741"/>
      <c r="BA47" s="1000"/>
      <c r="BB47" s="935"/>
      <c r="BC47" s="936"/>
      <c r="BD47" s="905">
        <f>ROUND(BA46*0.2,0)</f>
        <v>0</v>
      </c>
      <c r="BE47" s="906"/>
      <c r="BF47" s="906"/>
      <c r="BG47" s="902"/>
      <c r="BH47" s="903"/>
      <c r="BI47" s="903"/>
      <c r="BJ47" s="903"/>
      <c r="BK47" s="903"/>
      <c r="BL47" s="1084"/>
      <c r="BM47" s="1059">
        <f t="shared" ref="BM47" si="253">ROUND(BD47*AU46,0)</f>
        <v>0</v>
      </c>
      <c r="BN47" s="910"/>
      <c r="BO47" s="910"/>
      <c r="BP47" s="911"/>
      <c r="BQ47" s="933"/>
      <c r="BR47" s="933"/>
      <c r="BS47" s="939"/>
      <c r="BT47" s="932"/>
      <c r="BU47" s="933"/>
      <c r="BV47" s="933"/>
      <c r="BW47" s="909"/>
      <c r="BX47" s="908"/>
      <c r="BY47" s="908"/>
      <c r="BZ47" s="908"/>
      <c r="CA47" s="203"/>
      <c r="CB47" s="203"/>
      <c r="CC47" s="203"/>
      <c r="CD47" s="203"/>
      <c r="CE47" s="1644"/>
      <c r="CF47" s="1644"/>
      <c r="CG47" s="1644"/>
      <c r="CH47" s="1645"/>
      <c r="CI47" s="1646"/>
      <c r="CJ47" s="1646"/>
      <c r="CK47" s="1647"/>
      <c r="CL47" s="1648"/>
      <c r="CM47" s="1649"/>
      <c r="CN47" s="1648"/>
      <c r="CO47" s="1650"/>
      <c r="CP47" s="1650"/>
      <c r="CQ47" s="1651"/>
      <c r="CR47" s="905">
        <f>ROUND(CO46*0.2,0)</f>
        <v>0</v>
      </c>
      <c r="CS47" s="906"/>
      <c r="CT47" s="906"/>
      <c r="CU47" s="902"/>
      <c r="CV47" s="903"/>
      <c r="CW47" s="903"/>
      <c r="CX47" s="903"/>
      <c r="CY47" s="903"/>
      <c r="CZ47" s="904"/>
      <c r="DA47" s="910">
        <f t="shared" ref="DA47" si="254">ROUND(CR47*CI46,0)</f>
        <v>0</v>
      </c>
      <c r="DB47" s="910"/>
      <c r="DC47" s="910"/>
      <c r="DD47" s="911"/>
      <c r="DE47" s="933"/>
      <c r="DF47" s="933"/>
      <c r="DG47" s="939"/>
      <c r="DH47" s="932"/>
      <c r="DI47" s="933"/>
      <c r="DJ47" s="933"/>
      <c r="DK47" s="909"/>
      <c r="DL47" s="908"/>
      <c r="DM47" s="908"/>
      <c r="DN47" s="908"/>
      <c r="DO47" s="203"/>
      <c r="DP47" s="203"/>
      <c r="DQ47" s="203"/>
      <c r="DR47" s="203"/>
      <c r="DS47" s="1644"/>
      <c r="DT47" s="1644"/>
      <c r="DU47" s="1644"/>
      <c r="DV47" s="1645"/>
      <c r="DW47" s="1646"/>
      <c r="DX47" s="1762"/>
      <c r="DY47" s="1647"/>
      <c r="DZ47" s="1648"/>
      <c r="EA47" s="1649"/>
      <c r="EB47" s="1647"/>
      <c r="EC47" s="1763"/>
      <c r="ED47" s="1650"/>
      <c r="EE47" s="1651"/>
      <c r="EF47" s="905">
        <f>ROUND(EC46*0.2,0)</f>
        <v>0</v>
      </c>
      <c r="EG47" s="906"/>
      <c r="EH47" s="906"/>
      <c r="EI47" s="902"/>
      <c r="EJ47" s="903"/>
      <c r="EK47" s="903"/>
      <c r="EL47" s="903"/>
      <c r="EM47" s="903"/>
      <c r="EN47" s="1084"/>
      <c r="EO47" s="1059">
        <f t="shared" ref="EO47" si="255">ROUND(EF47*DW46,0)</f>
        <v>0</v>
      </c>
      <c r="EP47" s="910"/>
      <c r="EQ47" s="910"/>
      <c r="ER47" s="911"/>
      <c r="ES47" s="933"/>
      <c r="ET47" s="933"/>
      <c r="EU47" s="939"/>
      <c r="EV47" s="932"/>
      <c r="EW47" s="933"/>
      <c r="EX47" s="933"/>
      <c r="EY47" s="909"/>
      <c r="EZ47" s="908"/>
      <c r="FA47" s="908"/>
      <c r="FB47" s="908"/>
      <c r="FC47" s="203"/>
      <c r="FD47" s="203"/>
    </row>
    <row r="48" spans="1:160" ht="12" customHeight="1" x14ac:dyDescent="0.15">
      <c r="A48" s="203"/>
      <c r="B48" s="203"/>
      <c r="C48" s="1106" t="s">
        <v>188</v>
      </c>
      <c r="D48" s="1106"/>
      <c r="E48" s="1106"/>
      <c r="F48" s="1107"/>
      <c r="G48" s="1110">
        <f>SUM(G24:H47)</f>
        <v>0</v>
      </c>
      <c r="H48" s="1111"/>
      <c r="I48" s="1620">
        <f>SUM(I24:J47)</f>
        <v>0</v>
      </c>
      <c r="J48" s="1621"/>
      <c r="K48" s="1624">
        <f>SUM(K24:L47)</f>
        <v>0</v>
      </c>
      <c r="L48" s="1620"/>
      <c r="M48" s="1116"/>
      <c r="N48" s="1116"/>
      <c r="O48" s="1116"/>
      <c r="P48" s="1116"/>
      <c r="Q48" s="1116"/>
      <c r="R48" s="1116"/>
      <c r="S48" s="1116"/>
      <c r="T48" s="1116"/>
      <c r="U48" s="1116"/>
      <c r="V48" s="1116"/>
      <c r="W48" s="1116"/>
      <c r="X48" s="1116"/>
      <c r="Y48" s="1095">
        <f t="shared" ref="Y48:Y49" si="256">SUM(Y24,Y26,Y28,Y30,Y32,Y34,Y36,Y38,Y40,Y42,Y44,Y46)</f>
        <v>0</v>
      </c>
      <c r="Z48" s="1096"/>
      <c r="AA48" s="1096"/>
      <c r="AB48" s="1097"/>
      <c r="AC48" s="1098">
        <f>SUM(AC24:AE47)</f>
        <v>0</v>
      </c>
      <c r="AD48" s="1098"/>
      <c r="AE48" s="1044"/>
      <c r="AF48" s="1099">
        <f>SUM(AF24:AH47)</f>
        <v>0</v>
      </c>
      <c r="AG48" s="1098"/>
      <c r="AH48" s="1098"/>
      <c r="AI48" s="1056">
        <f>SUM(AI24:AL47)</f>
        <v>0</v>
      </c>
      <c r="AJ48" s="1100"/>
      <c r="AK48" s="1100" t="e">
        <f t="shared" ref="AK48" si="257">SUM(#REF!)</f>
        <v>#REF!</v>
      </c>
      <c r="AL48" s="1100"/>
      <c r="AM48" s="203"/>
      <c r="AN48" s="203"/>
      <c r="AO48" s="203"/>
      <c r="AP48" s="203"/>
      <c r="AQ48" s="1626"/>
      <c r="AR48" s="1626"/>
      <c r="AS48" s="1626"/>
      <c r="AT48" s="1627"/>
      <c r="AU48" s="913"/>
      <c r="AV48" s="914"/>
      <c r="AW48" s="1741"/>
      <c r="AX48" s="1742"/>
      <c r="AY48" s="1743"/>
      <c r="AZ48" s="1741"/>
      <c r="BA48" s="1000"/>
      <c r="BB48" s="935"/>
      <c r="BC48" s="936"/>
      <c r="BD48" s="900">
        <f>ROUND(BA48*0.8,0)</f>
        <v>0</v>
      </c>
      <c r="BE48" s="901"/>
      <c r="BF48" s="901"/>
      <c r="BG48" s="902">
        <f t="shared" si="223"/>
        <v>0</v>
      </c>
      <c r="BH48" s="903"/>
      <c r="BI48" s="903"/>
      <c r="BJ48" s="903">
        <f t="shared" si="224"/>
        <v>0</v>
      </c>
      <c r="BK48" s="903"/>
      <c r="BL48" s="1084"/>
      <c r="BM48" s="1040">
        <f t="shared" ref="BM48" si="258">ROUND(BD48*AU48,0)</f>
        <v>0</v>
      </c>
      <c r="BN48" s="937"/>
      <c r="BO48" s="937"/>
      <c r="BP48" s="938"/>
      <c r="BQ48" s="933">
        <f>ROUND(BG48*AW48,0)</f>
        <v>0</v>
      </c>
      <c r="BR48" s="933"/>
      <c r="BS48" s="939"/>
      <c r="BT48" s="932">
        <f>ROUND(BJ48*AY48,0)</f>
        <v>0</v>
      </c>
      <c r="BU48" s="933"/>
      <c r="BV48" s="933"/>
      <c r="BW48" s="907">
        <f t="shared" ref="BW48" si="259">SUM(BM48:BV49)</f>
        <v>0</v>
      </c>
      <c r="BX48" s="908"/>
      <c r="BY48" s="908"/>
      <c r="BZ48" s="908"/>
      <c r="CA48" s="203"/>
      <c r="CB48" s="203"/>
      <c r="CC48" s="203"/>
      <c r="CD48" s="203"/>
      <c r="CE48" s="1106" t="s">
        <v>188</v>
      </c>
      <c r="CF48" s="1106"/>
      <c r="CG48" s="1106"/>
      <c r="CH48" s="1107"/>
      <c r="CI48" s="1110">
        <f>SUM(CI24:CJ47)</f>
        <v>0</v>
      </c>
      <c r="CJ48" s="1111"/>
      <c r="CK48" s="1620">
        <f t="shared" si="58"/>
        <v>0</v>
      </c>
      <c r="CL48" s="1621"/>
      <c r="CM48" s="1624">
        <f t="shared" ref="CM48" si="260">K48</f>
        <v>0</v>
      </c>
      <c r="CN48" s="1620"/>
      <c r="CO48" s="1116"/>
      <c r="CP48" s="1116"/>
      <c r="CQ48" s="1116"/>
      <c r="CR48" s="1116"/>
      <c r="CS48" s="1116"/>
      <c r="CT48" s="1116"/>
      <c r="CU48" s="1116"/>
      <c r="CV48" s="1116"/>
      <c r="CW48" s="1116"/>
      <c r="CX48" s="1116"/>
      <c r="CY48" s="1116"/>
      <c r="CZ48" s="1116"/>
      <c r="DA48" s="1095">
        <f t="shared" ref="DA48:DA49" si="261">SUM(DA24,DA26,DA28,DA30,DA32,DA34,DA36,DA38,DA40,DA42,DA44,DA46)</f>
        <v>0</v>
      </c>
      <c r="DB48" s="1096"/>
      <c r="DC48" s="1096"/>
      <c r="DD48" s="1097"/>
      <c r="DE48" s="1098">
        <f>SUM(DE24:DG47)</f>
        <v>0</v>
      </c>
      <c r="DF48" s="1098"/>
      <c r="DG48" s="1044"/>
      <c r="DH48" s="1099">
        <f>SUM(DH24:DJ47)</f>
        <v>0</v>
      </c>
      <c r="DI48" s="1098"/>
      <c r="DJ48" s="1098"/>
      <c r="DK48" s="1056">
        <f>SUM(DK24:DN47)</f>
        <v>0</v>
      </c>
      <c r="DL48" s="1100"/>
      <c r="DM48" s="1100" t="e">
        <f t="shared" ref="DM48" si="262">SUM(#REF!)</f>
        <v>#REF!</v>
      </c>
      <c r="DN48" s="1100"/>
      <c r="DO48" s="203"/>
      <c r="DP48" s="203"/>
      <c r="DQ48" s="203"/>
      <c r="DR48" s="203"/>
      <c r="DS48" s="1644">
        <f t="shared" si="230"/>
        <v>0</v>
      </c>
      <c r="DT48" s="1644"/>
      <c r="DU48" s="1644"/>
      <c r="DV48" s="1645"/>
      <c r="DW48" s="1646">
        <f t="shared" si="231"/>
        <v>0</v>
      </c>
      <c r="DX48" s="1762"/>
      <c r="DY48" s="1647">
        <f t="shared" si="232"/>
        <v>0</v>
      </c>
      <c r="DZ48" s="1648"/>
      <c r="EA48" s="1649">
        <f t="shared" si="233"/>
        <v>0</v>
      </c>
      <c r="EB48" s="1647"/>
      <c r="EC48" s="1763">
        <f t="shared" si="234"/>
        <v>0</v>
      </c>
      <c r="ED48" s="1650"/>
      <c r="EE48" s="1651"/>
      <c r="EF48" s="900">
        <f>ROUND(EC48*0.8,0)</f>
        <v>0</v>
      </c>
      <c r="EG48" s="901"/>
      <c r="EH48" s="901"/>
      <c r="EI48" s="902">
        <f t="shared" si="235"/>
        <v>0</v>
      </c>
      <c r="EJ48" s="903"/>
      <c r="EK48" s="903"/>
      <c r="EL48" s="903">
        <f t="shared" si="236"/>
        <v>0</v>
      </c>
      <c r="EM48" s="903"/>
      <c r="EN48" s="1084"/>
      <c r="EO48" s="1040">
        <f t="shared" ref="EO48" si="263">ROUND(EF48*DW48,0)</f>
        <v>0</v>
      </c>
      <c r="EP48" s="937"/>
      <c r="EQ48" s="937"/>
      <c r="ER48" s="938"/>
      <c r="ES48" s="933">
        <f>ROUND(EI48*DY48,0)</f>
        <v>0</v>
      </c>
      <c r="ET48" s="933"/>
      <c r="EU48" s="939"/>
      <c r="EV48" s="932">
        <f>ROUND(EL48*EA48,0)</f>
        <v>0</v>
      </c>
      <c r="EW48" s="933"/>
      <c r="EX48" s="933"/>
      <c r="EY48" s="907">
        <f t="shared" ref="EY48" si="264">SUM(EO48:EX49)</f>
        <v>0</v>
      </c>
      <c r="EZ48" s="908"/>
      <c r="FA48" s="908"/>
      <c r="FB48" s="908"/>
      <c r="FC48" s="203"/>
      <c r="FD48" s="203"/>
    </row>
    <row r="49" spans="1:160" ht="12" customHeight="1" thickBot="1" x14ac:dyDescent="0.2">
      <c r="A49" s="203"/>
      <c r="B49" s="203"/>
      <c r="C49" s="1108"/>
      <c r="D49" s="1108"/>
      <c r="E49" s="1108"/>
      <c r="F49" s="1109"/>
      <c r="G49" s="1112"/>
      <c r="H49" s="1113"/>
      <c r="I49" s="1628"/>
      <c r="J49" s="1629"/>
      <c r="K49" s="1630"/>
      <c r="L49" s="1628"/>
      <c r="M49" s="1116"/>
      <c r="N49" s="1116"/>
      <c r="O49" s="1116"/>
      <c r="P49" s="1116"/>
      <c r="Q49" s="1116"/>
      <c r="R49" s="1116"/>
      <c r="S49" s="1116"/>
      <c r="T49" s="1116"/>
      <c r="U49" s="1116"/>
      <c r="V49" s="1116"/>
      <c r="W49" s="1116"/>
      <c r="X49" s="1116"/>
      <c r="Y49" s="1129">
        <f t="shared" si="256"/>
        <v>0</v>
      </c>
      <c r="Z49" s="1130"/>
      <c r="AA49" s="1130"/>
      <c r="AB49" s="1131"/>
      <c r="AC49" s="1132"/>
      <c r="AD49" s="1132"/>
      <c r="AE49" s="1041"/>
      <c r="AF49" s="1133"/>
      <c r="AG49" s="1132"/>
      <c r="AH49" s="1132"/>
      <c r="AI49" s="1134"/>
      <c r="AJ49" s="1135"/>
      <c r="AK49" s="1135"/>
      <c r="AL49" s="1135"/>
      <c r="AM49" s="203"/>
      <c r="AN49" s="203"/>
      <c r="AO49" s="203"/>
      <c r="AP49" s="203"/>
      <c r="AQ49" s="1626"/>
      <c r="AR49" s="1626"/>
      <c r="AS49" s="1626"/>
      <c r="AT49" s="1627"/>
      <c r="AU49" s="913"/>
      <c r="AV49" s="914"/>
      <c r="AW49" s="1741"/>
      <c r="AX49" s="1742"/>
      <c r="AY49" s="1743"/>
      <c r="AZ49" s="1741"/>
      <c r="BA49" s="1000"/>
      <c r="BB49" s="935"/>
      <c r="BC49" s="936"/>
      <c r="BD49" s="905">
        <f>ROUND(BA48*0.2,0)</f>
        <v>0</v>
      </c>
      <c r="BE49" s="906"/>
      <c r="BF49" s="906"/>
      <c r="BG49" s="902"/>
      <c r="BH49" s="903"/>
      <c r="BI49" s="903"/>
      <c r="BJ49" s="903"/>
      <c r="BK49" s="903"/>
      <c r="BL49" s="1084"/>
      <c r="BM49" s="1059">
        <f t="shared" ref="BM49" si="265">ROUND(BD49*AU48,0)</f>
        <v>0</v>
      </c>
      <c r="BN49" s="910"/>
      <c r="BO49" s="910"/>
      <c r="BP49" s="911"/>
      <c r="BQ49" s="933"/>
      <c r="BR49" s="933"/>
      <c r="BS49" s="939"/>
      <c r="BT49" s="932"/>
      <c r="BU49" s="933"/>
      <c r="BV49" s="933"/>
      <c r="BW49" s="909"/>
      <c r="BX49" s="908"/>
      <c r="BY49" s="908"/>
      <c r="BZ49" s="908"/>
      <c r="CA49" s="203"/>
      <c r="CB49" s="203"/>
      <c r="CC49" s="203"/>
      <c r="CD49" s="203"/>
      <c r="CE49" s="1108"/>
      <c r="CF49" s="1108"/>
      <c r="CG49" s="1108"/>
      <c r="CH49" s="1109"/>
      <c r="CI49" s="1112"/>
      <c r="CJ49" s="1113"/>
      <c r="CK49" s="1628"/>
      <c r="CL49" s="1629"/>
      <c r="CM49" s="1630"/>
      <c r="CN49" s="1628"/>
      <c r="CO49" s="1116"/>
      <c r="CP49" s="1116"/>
      <c r="CQ49" s="1116"/>
      <c r="CR49" s="1116"/>
      <c r="CS49" s="1116"/>
      <c r="CT49" s="1116"/>
      <c r="CU49" s="1116"/>
      <c r="CV49" s="1116"/>
      <c r="CW49" s="1116"/>
      <c r="CX49" s="1116"/>
      <c r="CY49" s="1116"/>
      <c r="CZ49" s="1116"/>
      <c r="DA49" s="1129">
        <f t="shared" si="261"/>
        <v>0</v>
      </c>
      <c r="DB49" s="1130"/>
      <c r="DC49" s="1130"/>
      <c r="DD49" s="1131"/>
      <c r="DE49" s="1132"/>
      <c r="DF49" s="1132"/>
      <c r="DG49" s="1041"/>
      <c r="DH49" s="1133"/>
      <c r="DI49" s="1132"/>
      <c r="DJ49" s="1132"/>
      <c r="DK49" s="1134"/>
      <c r="DL49" s="1135"/>
      <c r="DM49" s="1135"/>
      <c r="DN49" s="1135"/>
      <c r="DO49" s="203"/>
      <c r="DP49" s="203"/>
      <c r="DQ49" s="203"/>
      <c r="DR49" s="203"/>
      <c r="DS49" s="1644"/>
      <c r="DT49" s="1644"/>
      <c r="DU49" s="1644"/>
      <c r="DV49" s="1645"/>
      <c r="DW49" s="1646"/>
      <c r="DX49" s="1762"/>
      <c r="DY49" s="1647"/>
      <c r="DZ49" s="1648"/>
      <c r="EA49" s="1649"/>
      <c r="EB49" s="1647"/>
      <c r="EC49" s="1763"/>
      <c r="ED49" s="1650"/>
      <c r="EE49" s="1651"/>
      <c r="EF49" s="905">
        <f>ROUND(EC48*0.2,0)</f>
        <v>0</v>
      </c>
      <c r="EG49" s="906"/>
      <c r="EH49" s="906"/>
      <c r="EI49" s="902"/>
      <c r="EJ49" s="903"/>
      <c r="EK49" s="903"/>
      <c r="EL49" s="903"/>
      <c r="EM49" s="903"/>
      <c r="EN49" s="1084"/>
      <c r="EO49" s="1059">
        <f t="shared" ref="EO49" si="266">ROUND(EF49*DW48,0)</f>
        <v>0</v>
      </c>
      <c r="EP49" s="910"/>
      <c r="EQ49" s="910"/>
      <c r="ER49" s="911"/>
      <c r="ES49" s="933"/>
      <c r="ET49" s="933"/>
      <c r="EU49" s="939"/>
      <c r="EV49" s="932"/>
      <c r="EW49" s="933"/>
      <c r="EX49" s="933"/>
      <c r="EY49" s="909"/>
      <c r="EZ49" s="908"/>
      <c r="FA49" s="908"/>
      <c r="FB49" s="908"/>
      <c r="FC49" s="203"/>
      <c r="FD49" s="203"/>
    </row>
    <row r="50" spans="1:160" ht="12" customHeight="1" x14ac:dyDescent="0.15">
      <c r="A50" s="203"/>
      <c r="B50" s="203"/>
      <c r="C50" s="1117" t="s">
        <v>204</v>
      </c>
      <c r="D50" s="1118"/>
      <c r="E50" s="1118"/>
      <c r="F50" s="1118"/>
      <c r="G50" s="1118"/>
      <c r="H50" s="1118"/>
      <c r="I50" s="1118"/>
      <c r="J50" s="1118"/>
      <c r="K50" s="1118"/>
      <c r="L50" s="1118"/>
      <c r="M50" s="1118"/>
      <c r="N50" s="1118"/>
      <c r="O50" s="1118"/>
      <c r="P50" s="1118"/>
      <c r="Q50" s="1118"/>
      <c r="R50" s="1118"/>
      <c r="S50" s="1118"/>
      <c r="T50" s="1118"/>
      <c r="U50" s="1118"/>
      <c r="V50" s="1118"/>
      <c r="W50" s="1118"/>
      <c r="X50" s="1118"/>
      <c r="Y50" s="1118"/>
      <c r="Z50" s="1118"/>
      <c r="AA50" s="1118"/>
      <c r="AB50" s="1118"/>
      <c r="AC50" s="1118"/>
      <c r="AD50" s="1118"/>
      <c r="AE50" s="1118"/>
      <c r="AF50" s="1118"/>
      <c r="AG50" s="1118"/>
      <c r="AH50" s="1119"/>
      <c r="AI50" s="1123">
        <f>'請求書様式B-2'!I4</f>
        <v>0</v>
      </c>
      <c r="AJ50" s="1124"/>
      <c r="AK50" s="1124"/>
      <c r="AL50" s="1125"/>
      <c r="AM50" s="203"/>
      <c r="AN50" s="203"/>
      <c r="AO50" s="203"/>
      <c r="AP50" s="203"/>
      <c r="AQ50" s="1626"/>
      <c r="AR50" s="1626"/>
      <c r="AS50" s="1626"/>
      <c r="AT50" s="1627"/>
      <c r="AU50" s="913"/>
      <c r="AV50" s="914"/>
      <c r="AW50" s="1741"/>
      <c r="AX50" s="1742"/>
      <c r="AY50" s="1743"/>
      <c r="AZ50" s="1741"/>
      <c r="BA50" s="1000"/>
      <c r="BB50" s="935"/>
      <c r="BC50" s="936"/>
      <c r="BD50" s="900">
        <f>ROUND(BA50*0.8,0)</f>
        <v>0</v>
      </c>
      <c r="BE50" s="901"/>
      <c r="BF50" s="901"/>
      <c r="BG50" s="902">
        <f t="shared" si="223"/>
        <v>0</v>
      </c>
      <c r="BH50" s="903"/>
      <c r="BI50" s="903"/>
      <c r="BJ50" s="903">
        <f t="shared" si="224"/>
        <v>0</v>
      </c>
      <c r="BK50" s="903"/>
      <c r="BL50" s="1084"/>
      <c r="BM50" s="1040">
        <f t="shared" ref="BM50" si="267">ROUND(BD50*AU50,0)</f>
        <v>0</v>
      </c>
      <c r="BN50" s="937"/>
      <c r="BO50" s="937"/>
      <c r="BP50" s="938"/>
      <c r="BQ50" s="933">
        <f>ROUND(BG50*AW50,0)</f>
        <v>0</v>
      </c>
      <c r="BR50" s="933"/>
      <c r="BS50" s="939"/>
      <c r="BT50" s="932">
        <f>ROUND(BJ50*AY50,0)</f>
        <v>0</v>
      </c>
      <c r="BU50" s="933"/>
      <c r="BV50" s="933"/>
      <c r="BW50" s="907">
        <f t="shared" ref="BW50" si="268">SUM(BM50:BV51)</f>
        <v>0</v>
      </c>
      <c r="BX50" s="908"/>
      <c r="BY50" s="908"/>
      <c r="BZ50" s="908"/>
      <c r="CA50" s="203"/>
      <c r="CB50" s="203"/>
      <c r="CC50" s="203"/>
      <c r="CD50" s="203"/>
      <c r="CE50" s="1117" t="s">
        <v>204</v>
      </c>
      <c r="CF50" s="1118"/>
      <c r="CG50" s="1118"/>
      <c r="CH50" s="1118"/>
      <c r="CI50" s="1118"/>
      <c r="CJ50" s="1118"/>
      <c r="CK50" s="1118"/>
      <c r="CL50" s="1118"/>
      <c r="CM50" s="1118"/>
      <c r="CN50" s="1118"/>
      <c r="CO50" s="1118"/>
      <c r="CP50" s="1118"/>
      <c r="CQ50" s="1118"/>
      <c r="CR50" s="1118"/>
      <c r="CS50" s="1118"/>
      <c r="CT50" s="1118"/>
      <c r="CU50" s="1118"/>
      <c r="CV50" s="1118"/>
      <c r="CW50" s="1118"/>
      <c r="CX50" s="1118"/>
      <c r="CY50" s="1118"/>
      <c r="CZ50" s="1118"/>
      <c r="DA50" s="1118"/>
      <c r="DB50" s="1118"/>
      <c r="DC50" s="1118"/>
      <c r="DD50" s="1118"/>
      <c r="DE50" s="1118"/>
      <c r="DF50" s="1118"/>
      <c r="DG50" s="1118"/>
      <c r="DH50" s="1118"/>
      <c r="DI50" s="1118"/>
      <c r="DJ50" s="1119"/>
      <c r="DK50" s="1123">
        <f>AI50</f>
        <v>0</v>
      </c>
      <c r="DL50" s="1124"/>
      <c r="DM50" s="1124"/>
      <c r="DN50" s="1125"/>
      <c r="DO50" s="203"/>
      <c r="DP50" s="203"/>
      <c r="DQ50" s="203"/>
      <c r="DR50" s="203"/>
      <c r="DS50" s="1644">
        <f t="shared" si="230"/>
        <v>0</v>
      </c>
      <c r="DT50" s="1644"/>
      <c r="DU50" s="1644"/>
      <c r="DV50" s="1645"/>
      <c r="DW50" s="1646">
        <f t="shared" si="231"/>
        <v>0</v>
      </c>
      <c r="DX50" s="1762"/>
      <c r="DY50" s="1647">
        <f t="shared" si="232"/>
        <v>0</v>
      </c>
      <c r="DZ50" s="1648"/>
      <c r="EA50" s="1649">
        <f t="shared" si="233"/>
        <v>0</v>
      </c>
      <c r="EB50" s="1647"/>
      <c r="EC50" s="1763">
        <f t="shared" si="234"/>
        <v>0</v>
      </c>
      <c r="ED50" s="1650"/>
      <c r="EE50" s="1651"/>
      <c r="EF50" s="900">
        <f>ROUND(EC50*0.8,0)</f>
        <v>0</v>
      </c>
      <c r="EG50" s="901"/>
      <c r="EH50" s="901"/>
      <c r="EI50" s="902">
        <f t="shared" si="235"/>
        <v>0</v>
      </c>
      <c r="EJ50" s="903"/>
      <c r="EK50" s="903"/>
      <c r="EL50" s="903">
        <f t="shared" si="236"/>
        <v>0</v>
      </c>
      <c r="EM50" s="903"/>
      <c r="EN50" s="1084"/>
      <c r="EO50" s="1040">
        <f t="shared" ref="EO50" si="269">ROUND(EF50*DW50,0)</f>
        <v>0</v>
      </c>
      <c r="EP50" s="937"/>
      <c r="EQ50" s="937"/>
      <c r="ER50" s="938"/>
      <c r="ES50" s="933">
        <f>ROUND(EI50*DY50,0)</f>
        <v>0</v>
      </c>
      <c r="ET50" s="933"/>
      <c r="EU50" s="939"/>
      <c r="EV50" s="932">
        <f>ROUND(EL50*EA50,0)</f>
        <v>0</v>
      </c>
      <c r="EW50" s="933"/>
      <c r="EX50" s="933"/>
      <c r="EY50" s="907">
        <f t="shared" ref="EY50" si="270">SUM(EO50:EX51)</f>
        <v>0</v>
      </c>
      <c r="EZ50" s="908"/>
      <c r="FA50" s="908"/>
      <c r="FB50" s="908"/>
      <c r="FC50" s="203"/>
      <c r="FD50" s="203"/>
    </row>
    <row r="51" spans="1:160" ht="12" customHeight="1" thickBot="1" x14ac:dyDescent="0.2">
      <c r="A51" s="203"/>
      <c r="B51" s="203"/>
      <c r="C51" s="1120"/>
      <c r="D51" s="1121"/>
      <c r="E51" s="1121"/>
      <c r="F51" s="1121"/>
      <c r="G51" s="1121"/>
      <c r="H51" s="1121"/>
      <c r="I51" s="1121"/>
      <c r="J51" s="1121"/>
      <c r="K51" s="1121"/>
      <c r="L51" s="1121"/>
      <c r="M51" s="1121"/>
      <c r="N51" s="1121"/>
      <c r="O51" s="1121"/>
      <c r="P51" s="1121"/>
      <c r="Q51" s="1121"/>
      <c r="R51" s="1121"/>
      <c r="S51" s="1121"/>
      <c r="T51" s="1121"/>
      <c r="U51" s="1121"/>
      <c r="V51" s="1121"/>
      <c r="W51" s="1121"/>
      <c r="X51" s="1121"/>
      <c r="Y51" s="1121"/>
      <c r="Z51" s="1121"/>
      <c r="AA51" s="1121"/>
      <c r="AB51" s="1121"/>
      <c r="AC51" s="1121"/>
      <c r="AD51" s="1121"/>
      <c r="AE51" s="1121"/>
      <c r="AF51" s="1121"/>
      <c r="AG51" s="1121"/>
      <c r="AH51" s="1122"/>
      <c r="AI51" s="1126"/>
      <c r="AJ51" s="1127"/>
      <c r="AK51" s="1127"/>
      <c r="AL51" s="1128"/>
      <c r="AM51" s="203"/>
      <c r="AN51" s="203"/>
      <c r="AO51" s="203"/>
      <c r="AP51" s="203"/>
      <c r="AQ51" s="1626"/>
      <c r="AR51" s="1626"/>
      <c r="AS51" s="1626"/>
      <c r="AT51" s="1627"/>
      <c r="AU51" s="913"/>
      <c r="AV51" s="914"/>
      <c r="AW51" s="1741"/>
      <c r="AX51" s="1742"/>
      <c r="AY51" s="1743"/>
      <c r="AZ51" s="1741"/>
      <c r="BA51" s="1000"/>
      <c r="BB51" s="935"/>
      <c r="BC51" s="936"/>
      <c r="BD51" s="905">
        <f>ROUND(BA50*0.2,0)</f>
        <v>0</v>
      </c>
      <c r="BE51" s="906"/>
      <c r="BF51" s="906"/>
      <c r="BG51" s="902"/>
      <c r="BH51" s="903"/>
      <c r="BI51" s="903"/>
      <c r="BJ51" s="903"/>
      <c r="BK51" s="903"/>
      <c r="BL51" s="1084"/>
      <c r="BM51" s="1059">
        <f t="shared" ref="BM51" si="271">ROUND(BD51*AU50,0)</f>
        <v>0</v>
      </c>
      <c r="BN51" s="910"/>
      <c r="BO51" s="910"/>
      <c r="BP51" s="911"/>
      <c r="BQ51" s="933"/>
      <c r="BR51" s="933"/>
      <c r="BS51" s="939"/>
      <c r="BT51" s="932"/>
      <c r="BU51" s="933"/>
      <c r="BV51" s="933"/>
      <c r="BW51" s="909"/>
      <c r="BX51" s="908"/>
      <c r="BY51" s="908"/>
      <c r="BZ51" s="908"/>
      <c r="CA51" s="203"/>
      <c r="CB51" s="203"/>
      <c r="CC51" s="203"/>
      <c r="CD51" s="203"/>
      <c r="CE51" s="1120"/>
      <c r="CF51" s="1121"/>
      <c r="CG51" s="1121"/>
      <c r="CH51" s="1121"/>
      <c r="CI51" s="1121"/>
      <c r="CJ51" s="1121"/>
      <c r="CK51" s="1121"/>
      <c r="CL51" s="1121"/>
      <c r="CM51" s="1121"/>
      <c r="CN51" s="1121"/>
      <c r="CO51" s="1121"/>
      <c r="CP51" s="1121"/>
      <c r="CQ51" s="1121"/>
      <c r="CR51" s="1121"/>
      <c r="CS51" s="1121"/>
      <c r="CT51" s="1121"/>
      <c r="CU51" s="1121"/>
      <c r="CV51" s="1121"/>
      <c r="CW51" s="1121"/>
      <c r="CX51" s="1121"/>
      <c r="CY51" s="1121"/>
      <c r="CZ51" s="1121"/>
      <c r="DA51" s="1121"/>
      <c r="DB51" s="1121"/>
      <c r="DC51" s="1121"/>
      <c r="DD51" s="1121"/>
      <c r="DE51" s="1121"/>
      <c r="DF51" s="1121"/>
      <c r="DG51" s="1121"/>
      <c r="DH51" s="1121"/>
      <c r="DI51" s="1121"/>
      <c r="DJ51" s="1122"/>
      <c r="DK51" s="1126"/>
      <c r="DL51" s="1127"/>
      <c r="DM51" s="1127"/>
      <c r="DN51" s="1128"/>
      <c r="DO51" s="203"/>
      <c r="DP51" s="203"/>
      <c r="DQ51" s="203"/>
      <c r="DR51" s="203"/>
      <c r="DS51" s="1644"/>
      <c r="DT51" s="1644"/>
      <c r="DU51" s="1644"/>
      <c r="DV51" s="1645"/>
      <c r="DW51" s="1646"/>
      <c r="DX51" s="1762"/>
      <c r="DY51" s="1647"/>
      <c r="DZ51" s="1648"/>
      <c r="EA51" s="1649"/>
      <c r="EB51" s="1647"/>
      <c r="EC51" s="1763"/>
      <c r="ED51" s="1650"/>
      <c r="EE51" s="1651"/>
      <c r="EF51" s="905">
        <f>ROUND(EC50*0.2,0)</f>
        <v>0</v>
      </c>
      <c r="EG51" s="906"/>
      <c r="EH51" s="906"/>
      <c r="EI51" s="902"/>
      <c r="EJ51" s="903"/>
      <c r="EK51" s="903"/>
      <c r="EL51" s="903"/>
      <c r="EM51" s="903"/>
      <c r="EN51" s="1084"/>
      <c r="EO51" s="1059">
        <f t="shared" ref="EO51" si="272">ROUND(EF51*DW50,0)</f>
        <v>0</v>
      </c>
      <c r="EP51" s="910"/>
      <c r="EQ51" s="910"/>
      <c r="ER51" s="911"/>
      <c r="ES51" s="933"/>
      <c r="ET51" s="933"/>
      <c r="EU51" s="939"/>
      <c r="EV51" s="932"/>
      <c r="EW51" s="933"/>
      <c r="EX51" s="933"/>
      <c r="EY51" s="909"/>
      <c r="EZ51" s="908"/>
      <c r="FA51" s="908"/>
      <c r="FB51" s="908"/>
      <c r="FC51" s="203"/>
      <c r="FD51" s="203"/>
    </row>
    <row r="52" spans="1:160" ht="12" customHeight="1" x14ac:dyDescent="0.15">
      <c r="A52" s="203"/>
      <c r="B52" s="203"/>
      <c r="C52" s="1631" t="s">
        <v>151</v>
      </c>
      <c r="D52" s="1632"/>
      <c r="E52" s="1632"/>
      <c r="F52" s="1632"/>
      <c r="G52" s="1146">
        <f>SUM(G48,AU68,DW68)</f>
        <v>0</v>
      </c>
      <c r="H52" s="1146"/>
      <c r="I52" s="1634">
        <f>SUM(I48,AW68,DY68)</f>
        <v>0</v>
      </c>
      <c r="J52" s="1635"/>
      <c r="K52" s="1638">
        <f>SUM(K48,AY68,EA68)</f>
        <v>0</v>
      </c>
      <c r="L52" s="1635"/>
      <c r="M52" s="1640" t="s">
        <v>182</v>
      </c>
      <c r="N52" s="1641"/>
      <c r="O52" s="1641"/>
      <c r="P52" s="1641"/>
      <c r="Q52" s="1641"/>
      <c r="R52" s="1641"/>
      <c r="S52" s="1641"/>
      <c r="T52" s="1641"/>
      <c r="U52" s="1641"/>
      <c r="V52" s="1641"/>
      <c r="W52" s="1641"/>
      <c r="X52" s="1642"/>
      <c r="Y52" s="1156">
        <f t="shared" ref="Y52:Y53" si="273">SUM(Y48,BM68)</f>
        <v>0</v>
      </c>
      <c r="Z52" s="1156"/>
      <c r="AA52" s="1156"/>
      <c r="AB52" s="1157"/>
      <c r="AC52" s="1136">
        <f>SUM(AC48,BQ68,ES68)</f>
        <v>0</v>
      </c>
      <c r="AD52" s="1136"/>
      <c r="AE52" s="1137"/>
      <c r="AF52" s="1138">
        <f>SUM(AF48,BT68,EV68)</f>
        <v>0</v>
      </c>
      <c r="AG52" s="1139"/>
      <c r="AH52" s="1139"/>
      <c r="AI52" s="1123">
        <f>SUM(AI48,AI50,BW68)</f>
        <v>0</v>
      </c>
      <c r="AJ52" s="1124"/>
      <c r="AK52" s="1124"/>
      <c r="AL52" s="1125"/>
      <c r="AM52" s="203"/>
      <c r="AN52" s="203"/>
      <c r="AO52" s="203"/>
      <c r="AP52" s="203"/>
      <c r="AQ52" s="1626"/>
      <c r="AR52" s="1626"/>
      <c r="AS52" s="1626"/>
      <c r="AT52" s="1627"/>
      <c r="AU52" s="913"/>
      <c r="AV52" s="914"/>
      <c r="AW52" s="1741"/>
      <c r="AX52" s="1742"/>
      <c r="AY52" s="1743"/>
      <c r="AZ52" s="1741"/>
      <c r="BA52" s="1000"/>
      <c r="BB52" s="935"/>
      <c r="BC52" s="936"/>
      <c r="BD52" s="900">
        <f>ROUND(BA52*0.8,0)</f>
        <v>0</v>
      </c>
      <c r="BE52" s="901"/>
      <c r="BF52" s="901"/>
      <c r="BG52" s="902">
        <f t="shared" si="223"/>
        <v>0</v>
      </c>
      <c r="BH52" s="903"/>
      <c r="BI52" s="903"/>
      <c r="BJ52" s="903">
        <f t="shared" si="224"/>
        <v>0</v>
      </c>
      <c r="BK52" s="903"/>
      <c r="BL52" s="1084"/>
      <c r="BM52" s="1040">
        <f t="shared" ref="BM52" si="274">ROUND(BD52*AU52,0)</f>
        <v>0</v>
      </c>
      <c r="BN52" s="937"/>
      <c r="BO52" s="937"/>
      <c r="BP52" s="938"/>
      <c r="BQ52" s="933">
        <f>ROUND(BG52*AW52,0)</f>
        <v>0</v>
      </c>
      <c r="BR52" s="933"/>
      <c r="BS52" s="939"/>
      <c r="BT52" s="932">
        <f>ROUND(BJ52*AY52,0)</f>
        <v>0</v>
      </c>
      <c r="BU52" s="933"/>
      <c r="BV52" s="933"/>
      <c r="BW52" s="907">
        <f t="shared" ref="BW52" si="275">SUM(BM52:BV53)</f>
        <v>0</v>
      </c>
      <c r="BX52" s="908"/>
      <c r="BY52" s="908"/>
      <c r="BZ52" s="908"/>
      <c r="CA52" s="203"/>
      <c r="CB52" s="203"/>
      <c r="CC52" s="203"/>
      <c r="CD52" s="203"/>
      <c r="CE52" s="1631" t="s">
        <v>151</v>
      </c>
      <c r="CF52" s="1632"/>
      <c r="CG52" s="1632"/>
      <c r="CH52" s="1632"/>
      <c r="CI52" s="1146">
        <f>SUM(CI48,DW68,FK70)</f>
        <v>0</v>
      </c>
      <c r="CJ52" s="1146"/>
      <c r="CK52" s="1634">
        <f>SUM(CK48,DY68,FM70)</f>
        <v>0</v>
      </c>
      <c r="CL52" s="1635"/>
      <c r="CM52" s="1638">
        <f>SUM(CM48,EA68,FO70)</f>
        <v>0</v>
      </c>
      <c r="CN52" s="1635"/>
      <c r="CO52" s="1640" t="s">
        <v>182</v>
      </c>
      <c r="CP52" s="1641"/>
      <c r="CQ52" s="1641"/>
      <c r="CR52" s="1641"/>
      <c r="CS52" s="1641"/>
      <c r="CT52" s="1641"/>
      <c r="CU52" s="1641"/>
      <c r="CV52" s="1641"/>
      <c r="CW52" s="1641"/>
      <c r="CX52" s="1641"/>
      <c r="CY52" s="1641"/>
      <c r="CZ52" s="1642"/>
      <c r="DA52" s="1156">
        <f>SUM(DA48,EO68)</f>
        <v>0</v>
      </c>
      <c r="DB52" s="1156"/>
      <c r="DC52" s="1156"/>
      <c r="DD52" s="1157"/>
      <c r="DE52" s="1136">
        <f>SUM(DE48,ES68,GG70)</f>
        <v>0</v>
      </c>
      <c r="DF52" s="1136"/>
      <c r="DG52" s="1137"/>
      <c r="DH52" s="1138">
        <f>SUM(DH48,EV68,GJ70)</f>
        <v>0</v>
      </c>
      <c r="DI52" s="1139"/>
      <c r="DJ52" s="1139"/>
      <c r="DK52" s="1123">
        <f>SUM(DK48,DK50,EY68)</f>
        <v>0</v>
      </c>
      <c r="DL52" s="1124"/>
      <c r="DM52" s="1124"/>
      <c r="DN52" s="1125"/>
      <c r="DO52" s="203"/>
      <c r="DP52" s="203"/>
      <c r="DQ52" s="203"/>
      <c r="DR52" s="203"/>
      <c r="DS52" s="1644">
        <f t="shared" si="230"/>
        <v>0</v>
      </c>
      <c r="DT52" s="1644"/>
      <c r="DU52" s="1644"/>
      <c r="DV52" s="1645"/>
      <c r="DW52" s="1646">
        <f t="shared" si="231"/>
        <v>0</v>
      </c>
      <c r="DX52" s="1762"/>
      <c r="DY52" s="1647">
        <f t="shared" si="232"/>
        <v>0</v>
      </c>
      <c r="DZ52" s="1648"/>
      <c r="EA52" s="1649">
        <f t="shared" si="233"/>
        <v>0</v>
      </c>
      <c r="EB52" s="1647"/>
      <c r="EC52" s="1763">
        <f t="shared" si="234"/>
        <v>0</v>
      </c>
      <c r="ED52" s="1650"/>
      <c r="EE52" s="1651"/>
      <c r="EF52" s="900">
        <f>ROUND(EC52*0.8,0)</f>
        <v>0</v>
      </c>
      <c r="EG52" s="901"/>
      <c r="EH52" s="901"/>
      <c r="EI52" s="902">
        <f t="shared" si="235"/>
        <v>0</v>
      </c>
      <c r="EJ52" s="903"/>
      <c r="EK52" s="903"/>
      <c r="EL52" s="903">
        <f t="shared" si="236"/>
        <v>0</v>
      </c>
      <c r="EM52" s="903"/>
      <c r="EN52" s="1084"/>
      <c r="EO52" s="1040">
        <f t="shared" ref="EO52" si="276">ROUND(EF52*DW52,0)</f>
        <v>0</v>
      </c>
      <c r="EP52" s="937"/>
      <c r="EQ52" s="937"/>
      <c r="ER52" s="938"/>
      <c r="ES52" s="933">
        <f>ROUND(EI52*DY52,0)</f>
        <v>0</v>
      </c>
      <c r="ET52" s="933"/>
      <c r="EU52" s="939"/>
      <c r="EV52" s="932">
        <f>ROUND(EL52*EA52,0)</f>
        <v>0</v>
      </c>
      <c r="EW52" s="933"/>
      <c r="EX52" s="933"/>
      <c r="EY52" s="907">
        <f t="shared" ref="EY52" si="277">SUM(EO52:EX53)</f>
        <v>0</v>
      </c>
      <c r="EZ52" s="908"/>
      <c r="FA52" s="908"/>
      <c r="FB52" s="908"/>
      <c r="FC52" s="203"/>
      <c r="FD52" s="203"/>
    </row>
    <row r="53" spans="1:160" ht="12" customHeight="1" thickBot="1" x14ac:dyDescent="0.2">
      <c r="A53" s="203"/>
      <c r="B53" s="203"/>
      <c r="C53" s="1633"/>
      <c r="D53" s="1611"/>
      <c r="E53" s="1611"/>
      <c r="F53" s="1611"/>
      <c r="G53" s="1147"/>
      <c r="H53" s="1147"/>
      <c r="I53" s="1636"/>
      <c r="J53" s="1637"/>
      <c r="K53" s="1639"/>
      <c r="L53" s="1637"/>
      <c r="M53" s="1643"/>
      <c r="N53" s="1603"/>
      <c r="O53" s="1603"/>
      <c r="P53" s="1603"/>
      <c r="Q53" s="1603"/>
      <c r="R53" s="1603"/>
      <c r="S53" s="1603"/>
      <c r="T53" s="1603"/>
      <c r="U53" s="1603"/>
      <c r="V53" s="1603"/>
      <c r="W53" s="1603"/>
      <c r="X53" s="1604"/>
      <c r="Y53" s="910">
        <f t="shared" si="273"/>
        <v>0</v>
      </c>
      <c r="Z53" s="910"/>
      <c r="AA53" s="910"/>
      <c r="AB53" s="911"/>
      <c r="AC53" s="933"/>
      <c r="AD53" s="933"/>
      <c r="AE53" s="939"/>
      <c r="AF53" s="1140"/>
      <c r="AG53" s="1141"/>
      <c r="AH53" s="1141"/>
      <c r="AI53" s="909"/>
      <c r="AJ53" s="908"/>
      <c r="AK53" s="908"/>
      <c r="AL53" s="1142"/>
      <c r="AM53" s="203"/>
      <c r="AN53" s="203"/>
      <c r="AO53" s="203"/>
      <c r="AP53" s="203"/>
      <c r="AQ53" s="1626"/>
      <c r="AR53" s="1626"/>
      <c r="AS53" s="1626"/>
      <c r="AT53" s="1627"/>
      <c r="AU53" s="913"/>
      <c r="AV53" s="914"/>
      <c r="AW53" s="1741"/>
      <c r="AX53" s="1742"/>
      <c r="AY53" s="1743"/>
      <c r="AZ53" s="1741"/>
      <c r="BA53" s="1000"/>
      <c r="BB53" s="935"/>
      <c r="BC53" s="936"/>
      <c r="BD53" s="905">
        <f>ROUND(BA52*0.2,0)</f>
        <v>0</v>
      </c>
      <c r="BE53" s="906"/>
      <c r="BF53" s="906"/>
      <c r="BG53" s="902"/>
      <c r="BH53" s="903"/>
      <c r="BI53" s="903"/>
      <c r="BJ53" s="903"/>
      <c r="BK53" s="903"/>
      <c r="BL53" s="1084"/>
      <c r="BM53" s="1059">
        <f t="shared" ref="BM53" si="278">ROUND(BD53*AU52,0)</f>
        <v>0</v>
      </c>
      <c r="BN53" s="910"/>
      <c r="BO53" s="910"/>
      <c r="BP53" s="911"/>
      <c r="BQ53" s="933"/>
      <c r="BR53" s="933"/>
      <c r="BS53" s="939"/>
      <c r="BT53" s="932"/>
      <c r="BU53" s="933"/>
      <c r="BV53" s="933"/>
      <c r="BW53" s="909"/>
      <c r="BX53" s="908"/>
      <c r="BY53" s="908"/>
      <c r="BZ53" s="908"/>
      <c r="CA53" s="203"/>
      <c r="CB53" s="203"/>
      <c r="CC53" s="203"/>
      <c r="CD53" s="203"/>
      <c r="CE53" s="1633"/>
      <c r="CF53" s="1611"/>
      <c r="CG53" s="1611"/>
      <c r="CH53" s="1611"/>
      <c r="CI53" s="1147"/>
      <c r="CJ53" s="1147"/>
      <c r="CK53" s="1636"/>
      <c r="CL53" s="1637"/>
      <c r="CM53" s="1639"/>
      <c r="CN53" s="1637"/>
      <c r="CO53" s="1643"/>
      <c r="CP53" s="1603"/>
      <c r="CQ53" s="1603"/>
      <c r="CR53" s="1603"/>
      <c r="CS53" s="1603"/>
      <c r="CT53" s="1603"/>
      <c r="CU53" s="1603"/>
      <c r="CV53" s="1603"/>
      <c r="CW53" s="1603"/>
      <c r="CX53" s="1603"/>
      <c r="CY53" s="1603"/>
      <c r="CZ53" s="1604"/>
      <c r="DA53" s="910">
        <f>SUM(DA49,EO69,GC71)</f>
        <v>0</v>
      </c>
      <c r="DB53" s="910"/>
      <c r="DC53" s="910"/>
      <c r="DD53" s="911"/>
      <c r="DE53" s="933"/>
      <c r="DF53" s="933"/>
      <c r="DG53" s="939"/>
      <c r="DH53" s="1140"/>
      <c r="DI53" s="1141"/>
      <c r="DJ53" s="1141"/>
      <c r="DK53" s="909"/>
      <c r="DL53" s="908"/>
      <c r="DM53" s="908"/>
      <c r="DN53" s="1142"/>
      <c r="DO53" s="203"/>
      <c r="DP53" s="203"/>
      <c r="DQ53" s="203"/>
      <c r="DR53" s="203"/>
      <c r="DS53" s="1644"/>
      <c r="DT53" s="1644"/>
      <c r="DU53" s="1644"/>
      <c r="DV53" s="1645"/>
      <c r="DW53" s="1646"/>
      <c r="DX53" s="1762"/>
      <c r="DY53" s="1647"/>
      <c r="DZ53" s="1648"/>
      <c r="EA53" s="1649"/>
      <c r="EB53" s="1647"/>
      <c r="EC53" s="1763"/>
      <c r="ED53" s="1650"/>
      <c r="EE53" s="1651"/>
      <c r="EF53" s="905">
        <f>ROUND(EC52*0.2,0)</f>
        <v>0</v>
      </c>
      <c r="EG53" s="906"/>
      <c r="EH53" s="906"/>
      <c r="EI53" s="902"/>
      <c r="EJ53" s="903"/>
      <c r="EK53" s="903"/>
      <c r="EL53" s="903"/>
      <c r="EM53" s="903"/>
      <c r="EN53" s="1084"/>
      <c r="EO53" s="1059">
        <f t="shared" ref="EO53" si="279">ROUND(EF53*DW52,0)</f>
        <v>0</v>
      </c>
      <c r="EP53" s="910"/>
      <c r="EQ53" s="910"/>
      <c r="ER53" s="911"/>
      <c r="ES53" s="933"/>
      <c r="ET53" s="933"/>
      <c r="EU53" s="939"/>
      <c r="EV53" s="932"/>
      <c r="EW53" s="933"/>
      <c r="EX53" s="933"/>
      <c r="EY53" s="909"/>
      <c r="EZ53" s="908"/>
      <c r="FA53" s="908"/>
      <c r="FB53" s="908"/>
      <c r="FC53" s="203"/>
      <c r="FD53" s="203"/>
    </row>
    <row r="54" spans="1:160" ht="12" customHeight="1" x14ac:dyDescent="0.15">
      <c r="A54" s="203"/>
      <c r="B54" s="203"/>
      <c r="C54" s="1158" t="s">
        <v>207</v>
      </c>
      <c r="D54" s="1159"/>
      <c r="E54" s="1618"/>
      <c r="F54" s="1618"/>
      <c r="G54" s="1618"/>
      <c r="H54" s="1618"/>
      <c r="I54" s="1618"/>
      <c r="J54" s="1618"/>
      <c r="K54" s="1618"/>
      <c r="L54" s="1619"/>
      <c r="M54" s="1603" t="s">
        <v>183</v>
      </c>
      <c r="N54" s="1603"/>
      <c r="O54" s="1603"/>
      <c r="P54" s="1603"/>
      <c r="Q54" s="1603"/>
      <c r="R54" s="1603"/>
      <c r="S54" s="1603"/>
      <c r="T54" s="1603"/>
      <c r="U54" s="1603"/>
      <c r="V54" s="1603"/>
      <c r="W54" s="1603"/>
      <c r="X54" s="1604"/>
      <c r="Y54" s="937">
        <f t="shared" ref="Y54:Y55" si="280">ROUNDDOWN(Y52*0.1,0)</f>
        <v>0</v>
      </c>
      <c r="Z54" s="937"/>
      <c r="AA54" s="937"/>
      <c r="AB54" s="938"/>
      <c r="AC54" s="933">
        <f t="shared" ref="AC54:AF54" si="281">ROUNDDOWN(AC52*0.1,0)</f>
        <v>0</v>
      </c>
      <c r="AD54" s="933"/>
      <c r="AE54" s="939"/>
      <c r="AF54" s="1140">
        <f t="shared" si="281"/>
        <v>0</v>
      </c>
      <c r="AG54" s="1141"/>
      <c r="AH54" s="1141"/>
      <c r="AI54" s="907">
        <f>ROUND(AI52*0.1,0)</f>
        <v>0</v>
      </c>
      <c r="AJ54" s="908"/>
      <c r="AK54" s="908"/>
      <c r="AL54" s="1142"/>
      <c r="AM54" s="203"/>
      <c r="AN54" s="203"/>
      <c r="AO54" s="203"/>
      <c r="AP54" s="203"/>
      <c r="AQ54" s="1626"/>
      <c r="AR54" s="1626"/>
      <c r="AS54" s="1626"/>
      <c r="AT54" s="1627"/>
      <c r="AU54" s="913"/>
      <c r="AV54" s="914"/>
      <c r="AW54" s="1741"/>
      <c r="AX54" s="1742"/>
      <c r="AY54" s="1743"/>
      <c r="AZ54" s="1741"/>
      <c r="BA54" s="1000"/>
      <c r="BB54" s="935"/>
      <c r="BC54" s="936"/>
      <c r="BD54" s="900">
        <f>ROUND(BA54*0.8,0)</f>
        <v>0</v>
      </c>
      <c r="BE54" s="901"/>
      <c r="BF54" s="901"/>
      <c r="BG54" s="902">
        <f t="shared" si="223"/>
        <v>0</v>
      </c>
      <c r="BH54" s="903"/>
      <c r="BI54" s="903"/>
      <c r="BJ54" s="903">
        <f t="shared" si="224"/>
        <v>0</v>
      </c>
      <c r="BK54" s="903"/>
      <c r="BL54" s="1084"/>
      <c r="BM54" s="1040">
        <f t="shared" ref="BM54" si="282">ROUND(BD54*AU54,0)</f>
        <v>0</v>
      </c>
      <c r="BN54" s="937"/>
      <c r="BO54" s="937"/>
      <c r="BP54" s="938"/>
      <c r="BQ54" s="933">
        <f>ROUND(BG54*AW54,0)</f>
        <v>0</v>
      </c>
      <c r="BR54" s="933"/>
      <c r="BS54" s="939"/>
      <c r="BT54" s="932">
        <f>ROUND(BJ54*AY54,0)</f>
        <v>0</v>
      </c>
      <c r="BU54" s="933"/>
      <c r="BV54" s="933"/>
      <c r="BW54" s="907">
        <f t="shared" ref="BW54" si="283">SUM(BM54:BV55)</f>
        <v>0</v>
      </c>
      <c r="BX54" s="908"/>
      <c r="BY54" s="908"/>
      <c r="BZ54" s="908"/>
      <c r="CA54" s="203"/>
      <c r="CB54" s="203"/>
      <c r="CC54" s="203"/>
      <c r="CD54" s="203"/>
      <c r="CE54" s="1599" t="s">
        <v>22</v>
      </c>
      <c r="CF54" s="1600"/>
      <c r="CG54" s="1601"/>
      <c r="CH54" s="1601"/>
      <c r="CI54" s="1601"/>
      <c r="CJ54" s="1601"/>
      <c r="CK54" s="1601"/>
      <c r="CL54" s="1601"/>
      <c r="CM54" s="1601"/>
      <c r="CN54" s="1602"/>
      <c r="CO54" s="1603" t="s">
        <v>183</v>
      </c>
      <c r="CP54" s="1603"/>
      <c r="CQ54" s="1603"/>
      <c r="CR54" s="1603"/>
      <c r="CS54" s="1603"/>
      <c r="CT54" s="1603"/>
      <c r="CU54" s="1603"/>
      <c r="CV54" s="1603"/>
      <c r="CW54" s="1603"/>
      <c r="CX54" s="1603"/>
      <c r="CY54" s="1603"/>
      <c r="CZ54" s="1604"/>
      <c r="DA54" s="937">
        <f t="shared" ref="DA54:DA55" si="284">ROUNDDOWN(DA52*0.1,0)</f>
        <v>0</v>
      </c>
      <c r="DB54" s="937"/>
      <c r="DC54" s="937"/>
      <c r="DD54" s="938"/>
      <c r="DE54" s="933">
        <f t="shared" ref="DE54" si="285">ROUNDDOWN(DE52*0.1,0)</f>
        <v>0</v>
      </c>
      <c r="DF54" s="933"/>
      <c r="DG54" s="939"/>
      <c r="DH54" s="1140">
        <f t="shared" ref="DH54" si="286">ROUNDDOWN(DH52*0.1,0)</f>
        <v>0</v>
      </c>
      <c r="DI54" s="1141"/>
      <c r="DJ54" s="1141"/>
      <c r="DK54" s="907">
        <f>ROUND(DK52*0.1,0)</f>
        <v>0</v>
      </c>
      <c r="DL54" s="908"/>
      <c r="DM54" s="908"/>
      <c r="DN54" s="1142"/>
      <c r="DO54" s="203"/>
      <c r="DP54" s="203"/>
      <c r="DQ54" s="203"/>
      <c r="DR54" s="203"/>
      <c r="DS54" s="1644">
        <f t="shared" si="230"/>
        <v>0</v>
      </c>
      <c r="DT54" s="1644"/>
      <c r="DU54" s="1644"/>
      <c r="DV54" s="1645"/>
      <c r="DW54" s="1646">
        <f t="shared" si="231"/>
        <v>0</v>
      </c>
      <c r="DX54" s="1762"/>
      <c r="DY54" s="1647">
        <f t="shared" si="232"/>
        <v>0</v>
      </c>
      <c r="DZ54" s="1648"/>
      <c r="EA54" s="1649">
        <f t="shared" si="233"/>
        <v>0</v>
      </c>
      <c r="EB54" s="1647"/>
      <c r="EC54" s="1763">
        <f t="shared" si="234"/>
        <v>0</v>
      </c>
      <c r="ED54" s="1650"/>
      <c r="EE54" s="1651"/>
      <c r="EF54" s="900">
        <f>ROUND(EC54*0.8,0)</f>
        <v>0</v>
      </c>
      <c r="EG54" s="901"/>
      <c r="EH54" s="901"/>
      <c r="EI54" s="902">
        <f t="shared" si="235"/>
        <v>0</v>
      </c>
      <c r="EJ54" s="903"/>
      <c r="EK54" s="903"/>
      <c r="EL54" s="903">
        <f t="shared" si="236"/>
        <v>0</v>
      </c>
      <c r="EM54" s="903"/>
      <c r="EN54" s="1084"/>
      <c r="EO54" s="1040">
        <f t="shared" ref="EO54" si="287">ROUND(EF54*DW54,0)</f>
        <v>0</v>
      </c>
      <c r="EP54" s="937"/>
      <c r="EQ54" s="937"/>
      <c r="ER54" s="938"/>
      <c r="ES54" s="933">
        <f>ROUND(EI54*DY54,0)</f>
        <v>0</v>
      </c>
      <c r="ET54" s="933"/>
      <c r="EU54" s="939"/>
      <c r="EV54" s="932">
        <f>ROUND(EL54*EA54,0)</f>
        <v>0</v>
      </c>
      <c r="EW54" s="933"/>
      <c r="EX54" s="933"/>
      <c r="EY54" s="907">
        <f t="shared" ref="EY54" si="288">SUM(EO54:EX55)</f>
        <v>0</v>
      </c>
      <c r="EZ54" s="908"/>
      <c r="FA54" s="908"/>
      <c r="FB54" s="908"/>
      <c r="FC54" s="203"/>
      <c r="FD54" s="203"/>
    </row>
    <row r="55" spans="1:160" ht="12" customHeight="1" x14ac:dyDescent="0.15">
      <c r="A55" s="203"/>
      <c r="B55" s="203"/>
      <c r="C55" s="1179"/>
      <c r="D55" s="1180"/>
      <c r="E55" s="1180"/>
      <c r="F55" s="1180"/>
      <c r="G55" s="1180"/>
      <c r="H55" s="1180"/>
      <c r="I55" s="1180"/>
      <c r="J55" s="1180"/>
      <c r="K55" s="1180"/>
      <c r="L55" s="1181"/>
      <c r="M55" s="1603"/>
      <c r="N55" s="1603"/>
      <c r="O55" s="1603"/>
      <c r="P55" s="1603"/>
      <c r="Q55" s="1603"/>
      <c r="R55" s="1603"/>
      <c r="S55" s="1603"/>
      <c r="T55" s="1603"/>
      <c r="U55" s="1603"/>
      <c r="V55" s="1603"/>
      <c r="W55" s="1603"/>
      <c r="X55" s="1604"/>
      <c r="Y55" s="910">
        <f t="shared" si="280"/>
        <v>0</v>
      </c>
      <c r="Z55" s="910"/>
      <c r="AA55" s="910"/>
      <c r="AB55" s="911"/>
      <c r="AC55" s="933"/>
      <c r="AD55" s="933"/>
      <c r="AE55" s="939"/>
      <c r="AF55" s="1140"/>
      <c r="AG55" s="1141"/>
      <c r="AH55" s="1141"/>
      <c r="AI55" s="909"/>
      <c r="AJ55" s="908"/>
      <c r="AK55" s="908"/>
      <c r="AL55" s="1142"/>
      <c r="AM55" s="203"/>
      <c r="AN55" s="203"/>
      <c r="AO55" s="203"/>
      <c r="AP55" s="203"/>
      <c r="AQ55" s="1626"/>
      <c r="AR55" s="1626"/>
      <c r="AS55" s="1626"/>
      <c r="AT55" s="1627"/>
      <c r="AU55" s="913"/>
      <c r="AV55" s="914"/>
      <c r="AW55" s="1741"/>
      <c r="AX55" s="1742"/>
      <c r="AY55" s="1743"/>
      <c r="AZ55" s="1741"/>
      <c r="BA55" s="1000"/>
      <c r="BB55" s="935"/>
      <c r="BC55" s="936"/>
      <c r="BD55" s="905">
        <f>ROUND(BA54*0.2,0)</f>
        <v>0</v>
      </c>
      <c r="BE55" s="906"/>
      <c r="BF55" s="906"/>
      <c r="BG55" s="902"/>
      <c r="BH55" s="903"/>
      <c r="BI55" s="903"/>
      <c r="BJ55" s="903"/>
      <c r="BK55" s="903"/>
      <c r="BL55" s="1084"/>
      <c r="BM55" s="1059">
        <f t="shared" ref="BM55" si="289">ROUND(BD55*AU54,0)</f>
        <v>0</v>
      </c>
      <c r="BN55" s="910"/>
      <c r="BO55" s="910"/>
      <c r="BP55" s="911"/>
      <c r="BQ55" s="933"/>
      <c r="BR55" s="933"/>
      <c r="BS55" s="939"/>
      <c r="BT55" s="932"/>
      <c r="BU55" s="933"/>
      <c r="BV55" s="933"/>
      <c r="BW55" s="909"/>
      <c r="BX55" s="908"/>
      <c r="BY55" s="908"/>
      <c r="BZ55" s="908"/>
      <c r="CA55" s="203"/>
      <c r="CB55" s="203"/>
      <c r="CC55" s="203"/>
      <c r="CD55" s="203"/>
      <c r="CE55" s="1605"/>
      <c r="CF55" s="1606"/>
      <c r="CG55" s="1606"/>
      <c r="CH55" s="1606"/>
      <c r="CI55" s="1606"/>
      <c r="CJ55" s="1606"/>
      <c r="CK55" s="1606"/>
      <c r="CL55" s="1606"/>
      <c r="CM55" s="1606"/>
      <c r="CN55" s="1607"/>
      <c r="CO55" s="1603"/>
      <c r="CP55" s="1603"/>
      <c r="CQ55" s="1603"/>
      <c r="CR55" s="1603"/>
      <c r="CS55" s="1603"/>
      <c r="CT55" s="1603"/>
      <c r="CU55" s="1603"/>
      <c r="CV55" s="1603"/>
      <c r="CW55" s="1603"/>
      <c r="CX55" s="1603"/>
      <c r="CY55" s="1603"/>
      <c r="CZ55" s="1604"/>
      <c r="DA55" s="910">
        <f t="shared" si="284"/>
        <v>0</v>
      </c>
      <c r="DB55" s="910"/>
      <c r="DC55" s="910"/>
      <c r="DD55" s="911"/>
      <c r="DE55" s="933"/>
      <c r="DF55" s="933"/>
      <c r="DG55" s="939"/>
      <c r="DH55" s="1140"/>
      <c r="DI55" s="1141"/>
      <c r="DJ55" s="1141"/>
      <c r="DK55" s="909"/>
      <c r="DL55" s="908"/>
      <c r="DM55" s="908"/>
      <c r="DN55" s="1142"/>
      <c r="DO55" s="203"/>
      <c r="DP55" s="203"/>
      <c r="DQ55" s="203"/>
      <c r="DR55" s="203"/>
      <c r="DS55" s="1644"/>
      <c r="DT55" s="1644"/>
      <c r="DU55" s="1644"/>
      <c r="DV55" s="1645"/>
      <c r="DW55" s="1646"/>
      <c r="DX55" s="1762"/>
      <c r="DY55" s="1647"/>
      <c r="DZ55" s="1648"/>
      <c r="EA55" s="1649"/>
      <c r="EB55" s="1647"/>
      <c r="EC55" s="1763"/>
      <c r="ED55" s="1650"/>
      <c r="EE55" s="1651"/>
      <c r="EF55" s="905">
        <f>ROUND(EC54*0.2,0)</f>
        <v>0</v>
      </c>
      <c r="EG55" s="906"/>
      <c r="EH55" s="906"/>
      <c r="EI55" s="902"/>
      <c r="EJ55" s="903"/>
      <c r="EK55" s="903"/>
      <c r="EL55" s="903"/>
      <c r="EM55" s="903"/>
      <c r="EN55" s="1084"/>
      <c r="EO55" s="1059">
        <f t="shared" ref="EO55" si="290">ROUND(EF55*DW54,0)</f>
        <v>0</v>
      </c>
      <c r="EP55" s="910"/>
      <c r="EQ55" s="910"/>
      <c r="ER55" s="911"/>
      <c r="ES55" s="933"/>
      <c r="ET55" s="933"/>
      <c r="EU55" s="939"/>
      <c r="EV55" s="932"/>
      <c r="EW55" s="933"/>
      <c r="EX55" s="933"/>
      <c r="EY55" s="909"/>
      <c r="EZ55" s="908"/>
      <c r="FA55" s="908"/>
      <c r="FB55" s="908"/>
      <c r="FC55" s="203"/>
      <c r="FD55" s="203"/>
    </row>
    <row r="56" spans="1:160" ht="12" customHeight="1" x14ac:dyDescent="0.15">
      <c r="A56" s="203"/>
      <c r="B56" s="203"/>
      <c r="C56" s="1162"/>
      <c r="D56" s="1163"/>
      <c r="E56" s="1163"/>
      <c r="F56" s="1163"/>
      <c r="G56" s="1163"/>
      <c r="H56" s="1163"/>
      <c r="I56" s="1163"/>
      <c r="J56" s="1163"/>
      <c r="K56" s="1163"/>
      <c r="L56" s="1164"/>
      <c r="M56" s="1611" t="s">
        <v>184</v>
      </c>
      <c r="N56" s="1611"/>
      <c r="O56" s="1611"/>
      <c r="P56" s="1611"/>
      <c r="Q56" s="1611"/>
      <c r="R56" s="1611"/>
      <c r="S56" s="1611"/>
      <c r="T56" s="1611"/>
      <c r="U56" s="1611"/>
      <c r="V56" s="1611"/>
      <c r="W56" s="1611"/>
      <c r="X56" s="1612"/>
      <c r="Y56" s="1096">
        <f t="shared" ref="Y56:Y57" si="291">SUM(Y52,Y54)</f>
        <v>0</v>
      </c>
      <c r="Z56" s="1096"/>
      <c r="AA56" s="1096"/>
      <c r="AB56" s="1097"/>
      <c r="AC56" s="1098">
        <f t="shared" ref="AC56" si="292">SUM(AC52:AF55)</f>
        <v>0</v>
      </c>
      <c r="AD56" s="1098"/>
      <c r="AE56" s="1044"/>
      <c r="AF56" s="1169">
        <f>SUM(AF52:AH55)</f>
        <v>0</v>
      </c>
      <c r="AG56" s="1170"/>
      <c r="AH56" s="1170"/>
      <c r="AI56" s="1056">
        <f>SUM(AI52:AL55)</f>
        <v>0</v>
      </c>
      <c r="AJ56" s="1100"/>
      <c r="AK56" s="1100"/>
      <c r="AL56" s="1173"/>
      <c r="AM56" s="203"/>
      <c r="AN56" s="203"/>
      <c r="AO56" s="203"/>
      <c r="AP56" s="203"/>
      <c r="AQ56" s="1626"/>
      <c r="AR56" s="1626"/>
      <c r="AS56" s="1626"/>
      <c r="AT56" s="1627"/>
      <c r="AU56" s="913"/>
      <c r="AV56" s="914"/>
      <c r="AW56" s="1741"/>
      <c r="AX56" s="1742"/>
      <c r="AY56" s="1743"/>
      <c r="AZ56" s="1741"/>
      <c r="BA56" s="1000"/>
      <c r="BB56" s="935"/>
      <c r="BC56" s="936"/>
      <c r="BD56" s="900">
        <f>ROUND(BA56*0.8,0)</f>
        <v>0</v>
      </c>
      <c r="BE56" s="901"/>
      <c r="BF56" s="901"/>
      <c r="BG56" s="902">
        <f t="shared" si="223"/>
        <v>0</v>
      </c>
      <c r="BH56" s="903"/>
      <c r="BI56" s="903"/>
      <c r="BJ56" s="903">
        <f t="shared" si="224"/>
        <v>0</v>
      </c>
      <c r="BK56" s="903"/>
      <c r="BL56" s="1084"/>
      <c r="BM56" s="1040">
        <f t="shared" ref="BM56" si="293">ROUND(BD56*AU56,0)</f>
        <v>0</v>
      </c>
      <c r="BN56" s="937"/>
      <c r="BO56" s="937"/>
      <c r="BP56" s="938"/>
      <c r="BQ56" s="933">
        <f>ROUND(BG56*AW56,0)</f>
        <v>0</v>
      </c>
      <c r="BR56" s="933"/>
      <c r="BS56" s="939"/>
      <c r="BT56" s="932">
        <f>ROUND(BJ56*AY56,0)</f>
        <v>0</v>
      </c>
      <c r="BU56" s="933"/>
      <c r="BV56" s="933"/>
      <c r="BW56" s="907">
        <f t="shared" ref="BW56" si="294">SUM(BM56:BV57)</f>
        <v>0</v>
      </c>
      <c r="BX56" s="908"/>
      <c r="BY56" s="908"/>
      <c r="BZ56" s="908"/>
      <c r="CA56" s="203"/>
      <c r="CB56" s="203"/>
      <c r="CC56" s="203"/>
      <c r="CD56" s="203"/>
      <c r="CE56" s="1608"/>
      <c r="CF56" s="1609"/>
      <c r="CG56" s="1609"/>
      <c r="CH56" s="1609"/>
      <c r="CI56" s="1609"/>
      <c r="CJ56" s="1609"/>
      <c r="CK56" s="1609"/>
      <c r="CL56" s="1609"/>
      <c r="CM56" s="1609"/>
      <c r="CN56" s="1610"/>
      <c r="CO56" s="1611" t="s">
        <v>184</v>
      </c>
      <c r="CP56" s="1611"/>
      <c r="CQ56" s="1611"/>
      <c r="CR56" s="1611"/>
      <c r="CS56" s="1611"/>
      <c r="CT56" s="1611"/>
      <c r="CU56" s="1611"/>
      <c r="CV56" s="1611"/>
      <c r="CW56" s="1611"/>
      <c r="CX56" s="1611"/>
      <c r="CY56" s="1611"/>
      <c r="CZ56" s="1612"/>
      <c r="DA56" s="1096">
        <f t="shared" ref="DA56:DA57" si="295">SUM(DA52,DA54)</f>
        <v>0</v>
      </c>
      <c r="DB56" s="1096"/>
      <c r="DC56" s="1096"/>
      <c r="DD56" s="1097"/>
      <c r="DE56" s="1098">
        <f t="shared" ref="DE56" si="296">SUM(DE52:DH55)</f>
        <v>0</v>
      </c>
      <c r="DF56" s="1098"/>
      <c r="DG56" s="1044"/>
      <c r="DH56" s="1169">
        <f>SUM(DH52:DJ55)</f>
        <v>0</v>
      </c>
      <c r="DI56" s="1170"/>
      <c r="DJ56" s="1170"/>
      <c r="DK56" s="1056">
        <f>SUM(DK52:DN55)</f>
        <v>0</v>
      </c>
      <c r="DL56" s="1100"/>
      <c r="DM56" s="1100"/>
      <c r="DN56" s="1173"/>
      <c r="DO56" s="203"/>
      <c r="DP56" s="203"/>
      <c r="DQ56" s="203"/>
      <c r="DR56" s="203"/>
      <c r="DS56" s="1644">
        <f t="shared" si="230"/>
        <v>0</v>
      </c>
      <c r="DT56" s="1644"/>
      <c r="DU56" s="1644"/>
      <c r="DV56" s="1645"/>
      <c r="DW56" s="1646">
        <f t="shared" si="231"/>
        <v>0</v>
      </c>
      <c r="DX56" s="1762"/>
      <c r="DY56" s="1647">
        <f t="shared" si="232"/>
        <v>0</v>
      </c>
      <c r="DZ56" s="1648"/>
      <c r="EA56" s="1649">
        <f t="shared" si="233"/>
        <v>0</v>
      </c>
      <c r="EB56" s="1647"/>
      <c r="EC56" s="1763">
        <f t="shared" si="234"/>
        <v>0</v>
      </c>
      <c r="ED56" s="1650"/>
      <c r="EE56" s="1651"/>
      <c r="EF56" s="900">
        <f>ROUND(EC56*0.8,0)</f>
        <v>0</v>
      </c>
      <c r="EG56" s="901"/>
      <c r="EH56" s="901"/>
      <c r="EI56" s="902">
        <f t="shared" si="235"/>
        <v>0</v>
      </c>
      <c r="EJ56" s="903"/>
      <c r="EK56" s="903"/>
      <c r="EL56" s="903">
        <f t="shared" si="236"/>
        <v>0</v>
      </c>
      <c r="EM56" s="903"/>
      <c r="EN56" s="1084"/>
      <c r="EO56" s="1040">
        <f t="shared" ref="EO56" si="297">ROUND(EF56*DW56,0)</f>
        <v>0</v>
      </c>
      <c r="EP56" s="937"/>
      <c r="EQ56" s="937"/>
      <c r="ER56" s="938"/>
      <c r="ES56" s="933">
        <f>ROUND(EI56*DY56,0)</f>
        <v>0</v>
      </c>
      <c r="ET56" s="933"/>
      <c r="EU56" s="939"/>
      <c r="EV56" s="932">
        <f>ROUND(EL56*EA56,0)</f>
        <v>0</v>
      </c>
      <c r="EW56" s="933"/>
      <c r="EX56" s="933"/>
      <c r="EY56" s="907">
        <f t="shared" ref="EY56" si="298">SUM(EO56:EX57)</f>
        <v>0</v>
      </c>
      <c r="EZ56" s="908"/>
      <c r="FA56" s="908"/>
      <c r="FB56" s="908"/>
      <c r="FC56" s="203"/>
      <c r="FD56" s="203"/>
    </row>
    <row r="57" spans="1:160" ht="12" customHeight="1" thickBot="1" x14ac:dyDescent="0.2">
      <c r="A57" s="203"/>
      <c r="B57" s="203"/>
      <c r="C57" s="1174"/>
      <c r="D57" s="1175"/>
      <c r="E57" s="1175"/>
      <c r="F57" s="1175"/>
      <c r="G57" s="1175"/>
      <c r="H57" s="1175"/>
      <c r="I57" s="1175"/>
      <c r="J57" s="1175"/>
      <c r="K57" s="1175"/>
      <c r="L57" s="1176"/>
      <c r="M57" s="1613"/>
      <c r="N57" s="1613"/>
      <c r="O57" s="1613"/>
      <c r="P57" s="1613"/>
      <c r="Q57" s="1613"/>
      <c r="R57" s="1613"/>
      <c r="S57" s="1613"/>
      <c r="T57" s="1613"/>
      <c r="U57" s="1613"/>
      <c r="V57" s="1613"/>
      <c r="W57" s="1613"/>
      <c r="X57" s="1614"/>
      <c r="Y57" s="1177">
        <f t="shared" si="291"/>
        <v>0</v>
      </c>
      <c r="Z57" s="1177"/>
      <c r="AA57" s="1177"/>
      <c r="AB57" s="1178"/>
      <c r="AC57" s="1167"/>
      <c r="AD57" s="1167"/>
      <c r="AE57" s="1168"/>
      <c r="AF57" s="1171"/>
      <c r="AG57" s="1172"/>
      <c r="AH57" s="1172"/>
      <c r="AI57" s="1126"/>
      <c r="AJ57" s="1127"/>
      <c r="AK57" s="1127"/>
      <c r="AL57" s="1128"/>
      <c r="AM57" s="203"/>
      <c r="AN57" s="203"/>
      <c r="AO57" s="203"/>
      <c r="AP57" s="203"/>
      <c r="AQ57" s="1626"/>
      <c r="AR57" s="1626"/>
      <c r="AS57" s="1626"/>
      <c r="AT57" s="1627"/>
      <c r="AU57" s="913"/>
      <c r="AV57" s="914"/>
      <c r="AW57" s="1741"/>
      <c r="AX57" s="1742"/>
      <c r="AY57" s="1743"/>
      <c r="AZ57" s="1741"/>
      <c r="BA57" s="1000"/>
      <c r="BB57" s="935"/>
      <c r="BC57" s="936"/>
      <c r="BD57" s="905">
        <f>ROUND(BA56*0.2,0)</f>
        <v>0</v>
      </c>
      <c r="BE57" s="906"/>
      <c r="BF57" s="906"/>
      <c r="BG57" s="902"/>
      <c r="BH57" s="903"/>
      <c r="BI57" s="903"/>
      <c r="BJ57" s="903"/>
      <c r="BK57" s="903"/>
      <c r="BL57" s="1084"/>
      <c r="BM57" s="1059">
        <f t="shared" ref="BM57" si="299">ROUND(BD57*AU56,0)</f>
        <v>0</v>
      </c>
      <c r="BN57" s="910"/>
      <c r="BO57" s="910"/>
      <c r="BP57" s="911"/>
      <c r="BQ57" s="933"/>
      <c r="BR57" s="933"/>
      <c r="BS57" s="939"/>
      <c r="BT57" s="932"/>
      <c r="BU57" s="933"/>
      <c r="BV57" s="933"/>
      <c r="BW57" s="909"/>
      <c r="BX57" s="908"/>
      <c r="BY57" s="908"/>
      <c r="BZ57" s="908"/>
      <c r="CA57" s="203"/>
      <c r="CB57" s="203"/>
      <c r="CC57" s="203"/>
      <c r="CD57" s="203"/>
      <c r="CE57" s="1615"/>
      <c r="CF57" s="1616"/>
      <c r="CG57" s="1616"/>
      <c r="CH57" s="1616"/>
      <c r="CI57" s="1616"/>
      <c r="CJ57" s="1616"/>
      <c r="CK57" s="1616"/>
      <c r="CL57" s="1616"/>
      <c r="CM57" s="1616"/>
      <c r="CN57" s="1617"/>
      <c r="CO57" s="1613"/>
      <c r="CP57" s="1613"/>
      <c r="CQ57" s="1613"/>
      <c r="CR57" s="1613"/>
      <c r="CS57" s="1613"/>
      <c r="CT57" s="1613"/>
      <c r="CU57" s="1613"/>
      <c r="CV57" s="1613"/>
      <c r="CW57" s="1613"/>
      <c r="CX57" s="1613"/>
      <c r="CY57" s="1613"/>
      <c r="CZ57" s="1614"/>
      <c r="DA57" s="1177">
        <f t="shared" si="295"/>
        <v>0</v>
      </c>
      <c r="DB57" s="1177"/>
      <c r="DC57" s="1177"/>
      <c r="DD57" s="1178"/>
      <c r="DE57" s="1167"/>
      <c r="DF57" s="1167"/>
      <c r="DG57" s="1168"/>
      <c r="DH57" s="1171"/>
      <c r="DI57" s="1172"/>
      <c r="DJ57" s="1172"/>
      <c r="DK57" s="1126"/>
      <c r="DL57" s="1127"/>
      <c r="DM57" s="1127"/>
      <c r="DN57" s="1128"/>
      <c r="DO57" s="203"/>
      <c r="DP57" s="203"/>
      <c r="DQ57" s="203"/>
      <c r="DR57" s="203"/>
      <c r="DS57" s="1644"/>
      <c r="DT57" s="1644"/>
      <c r="DU57" s="1644"/>
      <c r="DV57" s="1645"/>
      <c r="DW57" s="1646"/>
      <c r="DX57" s="1762"/>
      <c r="DY57" s="1647"/>
      <c r="DZ57" s="1648"/>
      <c r="EA57" s="1649"/>
      <c r="EB57" s="1647"/>
      <c r="EC57" s="1763"/>
      <c r="ED57" s="1650"/>
      <c r="EE57" s="1651"/>
      <c r="EF57" s="905">
        <f>ROUND(EC56*0.2,0)</f>
        <v>0</v>
      </c>
      <c r="EG57" s="906"/>
      <c r="EH57" s="906"/>
      <c r="EI57" s="902"/>
      <c r="EJ57" s="903"/>
      <c r="EK57" s="903"/>
      <c r="EL57" s="903"/>
      <c r="EM57" s="903"/>
      <c r="EN57" s="1084"/>
      <c r="EO57" s="1059">
        <f t="shared" ref="EO57" si="300">ROUND(EF57*DW56,0)</f>
        <v>0</v>
      </c>
      <c r="EP57" s="910"/>
      <c r="EQ57" s="910"/>
      <c r="ER57" s="911"/>
      <c r="ES57" s="933"/>
      <c r="ET57" s="933"/>
      <c r="EU57" s="939"/>
      <c r="EV57" s="932"/>
      <c r="EW57" s="933"/>
      <c r="EX57" s="933"/>
      <c r="EY57" s="909"/>
      <c r="EZ57" s="908"/>
      <c r="FA57" s="908"/>
      <c r="FB57" s="908"/>
      <c r="FC57" s="203"/>
      <c r="FD57" s="203"/>
    </row>
    <row r="58" spans="1:160" ht="12" customHeight="1" x14ac:dyDescent="0.15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203"/>
      <c r="AL58" s="203"/>
      <c r="AM58" s="203"/>
      <c r="AN58" s="203"/>
      <c r="AO58" s="203"/>
      <c r="AP58" s="203"/>
      <c r="AQ58" s="1626"/>
      <c r="AR58" s="1626"/>
      <c r="AS58" s="1626"/>
      <c r="AT58" s="1627"/>
      <c r="AU58" s="913"/>
      <c r="AV58" s="914"/>
      <c r="AW58" s="1741"/>
      <c r="AX58" s="1742"/>
      <c r="AY58" s="1743"/>
      <c r="AZ58" s="1741"/>
      <c r="BA58" s="1000"/>
      <c r="BB58" s="935"/>
      <c r="BC58" s="936"/>
      <c r="BD58" s="900">
        <f>ROUND(BA58*0.8,0)</f>
        <v>0</v>
      </c>
      <c r="BE58" s="901"/>
      <c r="BF58" s="901"/>
      <c r="BG58" s="902">
        <f t="shared" si="223"/>
        <v>0</v>
      </c>
      <c r="BH58" s="903"/>
      <c r="BI58" s="903"/>
      <c r="BJ58" s="903">
        <f t="shared" si="224"/>
        <v>0</v>
      </c>
      <c r="BK58" s="903"/>
      <c r="BL58" s="1084"/>
      <c r="BM58" s="1040">
        <f t="shared" ref="BM58" si="301">ROUND(BD58*AU58,0)</f>
        <v>0</v>
      </c>
      <c r="BN58" s="937"/>
      <c r="BO58" s="937"/>
      <c r="BP58" s="938"/>
      <c r="BQ58" s="933">
        <f>ROUND(BG58*AW58,0)</f>
        <v>0</v>
      </c>
      <c r="BR58" s="933"/>
      <c r="BS58" s="939"/>
      <c r="BT58" s="932">
        <f>ROUND(BJ58*AY58,0)</f>
        <v>0</v>
      </c>
      <c r="BU58" s="933"/>
      <c r="BV58" s="933"/>
      <c r="BW58" s="907">
        <f t="shared" ref="BW58" si="302">SUM(BM58:BV59)</f>
        <v>0</v>
      </c>
      <c r="BX58" s="908"/>
      <c r="BY58" s="908"/>
      <c r="BZ58" s="908"/>
      <c r="CA58" s="203"/>
      <c r="CB58" s="203"/>
      <c r="CC58" s="203"/>
      <c r="CD58" s="203"/>
      <c r="CE58" s="203"/>
      <c r="CF58" s="203"/>
      <c r="CG58" s="203"/>
      <c r="CH58" s="203"/>
      <c r="CI58" s="203"/>
      <c r="CJ58" s="203"/>
      <c r="CK58" s="203"/>
      <c r="CL58" s="203"/>
      <c r="CM58" s="203"/>
      <c r="CN58" s="203"/>
      <c r="CO58" s="203"/>
      <c r="CP58" s="203"/>
      <c r="CQ58" s="203"/>
      <c r="CR58" s="203"/>
      <c r="CS58" s="203"/>
      <c r="CT58" s="203"/>
      <c r="CU58" s="203"/>
      <c r="CV58" s="203"/>
      <c r="CW58" s="203"/>
      <c r="CX58" s="203"/>
      <c r="CY58" s="203"/>
      <c r="CZ58" s="203"/>
      <c r="DA58" s="203"/>
      <c r="DB58" s="203"/>
      <c r="DC58" s="203"/>
      <c r="DD58" s="203"/>
      <c r="DE58" s="203"/>
      <c r="DF58" s="203"/>
      <c r="DG58" s="203"/>
      <c r="DH58" s="203"/>
      <c r="DI58" s="203"/>
      <c r="DJ58" s="203"/>
      <c r="DK58" s="203"/>
      <c r="DL58" s="203"/>
      <c r="DM58" s="203"/>
      <c r="DN58" s="203"/>
      <c r="DO58" s="203"/>
      <c r="DP58" s="203"/>
      <c r="DQ58" s="203"/>
      <c r="DR58" s="203"/>
      <c r="DS58" s="1644">
        <f t="shared" si="230"/>
        <v>0</v>
      </c>
      <c r="DT58" s="1644"/>
      <c r="DU58" s="1644"/>
      <c r="DV58" s="1645"/>
      <c r="DW58" s="1646">
        <f t="shared" si="231"/>
        <v>0</v>
      </c>
      <c r="DX58" s="1762"/>
      <c r="DY58" s="1647">
        <f t="shared" si="232"/>
        <v>0</v>
      </c>
      <c r="DZ58" s="1648"/>
      <c r="EA58" s="1649">
        <f t="shared" si="233"/>
        <v>0</v>
      </c>
      <c r="EB58" s="1647"/>
      <c r="EC58" s="1763">
        <f t="shared" si="234"/>
        <v>0</v>
      </c>
      <c r="ED58" s="1650"/>
      <c r="EE58" s="1651"/>
      <c r="EF58" s="900">
        <f>ROUND(EC58*0.8,0)</f>
        <v>0</v>
      </c>
      <c r="EG58" s="901"/>
      <c r="EH58" s="901"/>
      <c r="EI58" s="902">
        <f t="shared" si="235"/>
        <v>0</v>
      </c>
      <c r="EJ58" s="903"/>
      <c r="EK58" s="903"/>
      <c r="EL58" s="903">
        <f t="shared" si="236"/>
        <v>0</v>
      </c>
      <c r="EM58" s="903"/>
      <c r="EN58" s="1084"/>
      <c r="EO58" s="1040">
        <f t="shared" ref="EO58" si="303">ROUND(EF58*DW58,0)</f>
        <v>0</v>
      </c>
      <c r="EP58" s="937"/>
      <c r="EQ58" s="937"/>
      <c r="ER58" s="938"/>
      <c r="ES58" s="933">
        <f>ROUND(EI58*DY58,0)</f>
        <v>0</v>
      </c>
      <c r="ET58" s="933"/>
      <c r="EU58" s="939"/>
      <c r="EV58" s="932">
        <f>ROUND(EL58*EA58,0)</f>
        <v>0</v>
      </c>
      <c r="EW58" s="933"/>
      <c r="EX58" s="933"/>
      <c r="EY58" s="907">
        <f t="shared" ref="EY58" si="304">SUM(EO58:EX59)</f>
        <v>0</v>
      </c>
      <c r="EZ58" s="908"/>
      <c r="FA58" s="908"/>
      <c r="FB58" s="908"/>
      <c r="FC58" s="203"/>
      <c r="FD58" s="203"/>
    </row>
    <row r="59" spans="1:160" ht="12" customHeight="1" x14ac:dyDescent="0.15">
      <c r="A59" s="203"/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  <c r="AK59" s="203"/>
      <c r="AL59" s="203"/>
      <c r="AM59" s="203"/>
      <c r="AN59" s="203"/>
      <c r="AO59" s="203"/>
      <c r="AP59" s="203"/>
      <c r="AQ59" s="1626"/>
      <c r="AR59" s="1626"/>
      <c r="AS59" s="1626"/>
      <c r="AT59" s="1627"/>
      <c r="AU59" s="913"/>
      <c r="AV59" s="914"/>
      <c r="AW59" s="1741"/>
      <c r="AX59" s="1742"/>
      <c r="AY59" s="1743"/>
      <c r="AZ59" s="1741"/>
      <c r="BA59" s="1000"/>
      <c r="BB59" s="935"/>
      <c r="BC59" s="936"/>
      <c r="BD59" s="905">
        <f>ROUND(BA58*0.2,0)</f>
        <v>0</v>
      </c>
      <c r="BE59" s="906"/>
      <c r="BF59" s="906"/>
      <c r="BG59" s="902"/>
      <c r="BH59" s="903"/>
      <c r="BI59" s="903"/>
      <c r="BJ59" s="903"/>
      <c r="BK59" s="903"/>
      <c r="BL59" s="1084"/>
      <c r="BM59" s="1059">
        <f t="shared" ref="BM59" si="305">ROUND(BD59*AU58,0)</f>
        <v>0</v>
      </c>
      <c r="BN59" s="910"/>
      <c r="BO59" s="910"/>
      <c r="BP59" s="911"/>
      <c r="BQ59" s="933"/>
      <c r="BR59" s="933"/>
      <c r="BS59" s="939"/>
      <c r="BT59" s="932"/>
      <c r="BU59" s="933"/>
      <c r="BV59" s="933"/>
      <c r="BW59" s="909"/>
      <c r="BX59" s="908"/>
      <c r="BY59" s="908"/>
      <c r="BZ59" s="908"/>
      <c r="CA59" s="203"/>
      <c r="CB59" s="203"/>
      <c r="CC59" s="203"/>
      <c r="CD59" s="203"/>
      <c r="CE59" s="203"/>
      <c r="CF59" s="203"/>
      <c r="CG59" s="203"/>
      <c r="CH59" s="203"/>
      <c r="CI59" s="203"/>
      <c r="CJ59" s="203"/>
      <c r="CK59" s="203"/>
      <c r="CL59" s="203"/>
      <c r="CM59" s="203"/>
      <c r="CN59" s="203"/>
      <c r="CO59" s="203"/>
      <c r="CP59" s="203"/>
      <c r="CQ59" s="203"/>
      <c r="CR59" s="203"/>
      <c r="CS59" s="203"/>
      <c r="CT59" s="203"/>
      <c r="CU59" s="203"/>
      <c r="CV59" s="203"/>
      <c r="CW59" s="203"/>
      <c r="CX59" s="203"/>
      <c r="CY59" s="203"/>
      <c r="CZ59" s="203"/>
      <c r="DA59" s="203"/>
      <c r="DB59" s="203"/>
      <c r="DC59" s="203"/>
      <c r="DD59" s="203"/>
      <c r="DE59" s="203"/>
      <c r="DF59" s="203"/>
      <c r="DG59" s="203"/>
      <c r="DH59" s="203"/>
      <c r="DI59" s="203"/>
      <c r="DJ59" s="203"/>
      <c r="DK59" s="203"/>
      <c r="DL59" s="203"/>
      <c r="DM59" s="203"/>
      <c r="DN59" s="203"/>
      <c r="DO59" s="203"/>
      <c r="DP59" s="203"/>
      <c r="DQ59" s="203"/>
      <c r="DR59" s="203"/>
      <c r="DS59" s="1644"/>
      <c r="DT59" s="1644"/>
      <c r="DU59" s="1644"/>
      <c r="DV59" s="1645"/>
      <c r="DW59" s="1646"/>
      <c r="DX59" s="1762"/>
      <c r="DY59" s="1647"/>
      <c r="DZ59" s="1648"/>
      <c r="EA59" s="1649"/>
      <c r="EB59" s="1647"/>
      <c r="EC59" s="1763"/>
      <c r="ED59" s="1650"/>
      <c r="EE59" s="1651"/>
      <c r="EF59" s="905">
        <f>ROUND(EC58*0.2,0)</f>
        <v>0</v>
      </c>
      <c r="EG59" s="906"/>
      <c r="EH59" s="906"/>
      <c r="EI59" s="902"/>
      <c r="EJ59" s="903"/>
      <c r="EK59" s="903"/>
      <c r="EL59" s="903"/>
      <c r="EM59" s="903"/>
      <c r="EN59" s="1084"/>
      <c r="EO59" s="1059">
        <f t="shared" ref="EO59" si="306">ROUND(EF59*DW58,0)</f>
        <v>0</v>
      </c>
      <c r="EP59" s="910"/>
      <c r="EQ59" s="910"/>
      <c r="ER59" s="911"/>
      <c r="ES59" s="933"/>
      <c r="ET59" s="933"/>
      <c r="EU59" s="939"/>
      <c r="EV59" s="932"/>
      <c r="EW59" s="933"/>
      <c r="EX59" s="933"/>
      <c r="EY59" s="909"/>
      <c r="EZ59" s="908"/>
      <c r="FA59" s="908"/>
      <c r="FB59" s="908"/>
      <c r="FC59" s="203"/>
      <c r="FD59" s="203"/>
    </row>
    <row r="60" spans="1:160" ht="12" customHeight="1" x14ac:dyDescent="0.15">
      <c r="A60" s="203"/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  <c r="AK60" s="203"/>
      <c r="AL60" s="203"/>
      <c r="AM60" s="203"/>
      <c r="AN60" s="203"/>
      <c r="AO60" s="203"/>
      <c r="AP60" s="203"/>
      <c r="AQ60" s="1626"/>
      <c r="AR60" s="1626"/>
      <c r="AS60" s="1626"/>
      <c r="AT60" s="1627"/>
      <c r="AU60" s="913"/>
      <c r="AV60" s="914"/>
      <c r="AW60" s="1741"/>
      <c r="AX60" s="1742"/>
      <c r="AY60" s="1743"/>
      <c r="AZ60" s="1741"/>
      <c r="BA60" s="1000"/>
      <c r="BB60" s="935"/>
      <c r="BC60" s="936"/>
      <c r="BD60" s="900">
        <f>ROUND(BA60*0.8,0)</f>
        <v>0</v>
      </c>
      <c r="BE60" s="901"/>
      <c r="BF60" s="901"/>
      <c r="BG60" s="902">
        <f t="shared" si="223"/>
        <v>0</v>
      </c>
      <c r="BH60" s="903"/>
      <c r="BI60" s="903"/>
      <c r="BJ60" s="903">
        <f t="shared" si="224"/>
        <v>0</v>
      </c>
      <c r="BK60" s="903"/>
      <c r="BL60" s="1084"/>
      <c r="BM60" s="1040">
        <f t="shared" ref="BM60" si="307">ROUND(BD60*AU60,0)</f>
        <v>0</v>
      </c>
      <c r="BN60" s="937"/>
      <c r="BO60" s="937"/>
      <c r="BP60" s="938"/>
      <c r="BQ60" s="933">
        <f>ROUND(BG60*AW60,0)</f>
        <v>0</v>
      </c>
      <c r="BR60" s="933"/>
      <c r="BS60" s="939"/>
      <c r="BT60" s="932">
        <f>ROUND(BJ60*AY60,0)</f>
        <v>0</v>
      </c>
      <c r="BU60" s="933"/>
      <c r="BV60" s="933"/>
      <c r="BW60" s="907">
        <f t="shared" ref="BW60" si="308">SUM(BM60:BV61)</f>
        <v>0</v>
      </c>
      <c r="BX60" s="908"/>
      <c r="BY60" s="908"/>
      <c r="BZ60" s="908"/>
      <c r="CA60" s="203"/>
      <c r="CB60" s="203"/>
      <c r="CC60" s="203"/>
      <c r="CD60" s="203"/>
      <c r="CE60" s="203"/>
      <c r="CF60" s="203"/>
      <c r="CG60" s="203"/>
      <c r="CH60" s="203"/>
      <c r="CI60" s="203"/>
      <c r="CJ60" s="203"/>
      <c r="CK60" s="203"/>
      <c r="CL60" s="203"/>
      <c r="CM60" s="203"/>
      <c r="CN60" s="203"/>
      <c r="CO60" s="203"/>
      <c r="CP60" s="203"/>
      <c r="CQ60" s="203"/>
      <c r="CR60" s="203"/>
      <c r="CS60" s="203"/>
      <c r="CT60" s="203"/>
      <c r="CU60" s="203"/>
      <c r="CV60" s="203"/>
      <c r="CW60" s="203"/>
      <c r="CX60" s="203"/>
      <c r="CY60" s="203"/>
      <c r="CZ60" s="203"/>
      <c r="DA60" s="203"/>
      <c r="DB60" s="203"/>
      <c r="DC60" s="203"/>
      <c r="DD60" s="203"/>
      <c r="DE60" s="203"/>
      <c r="DF60" s="203"/>
      <c r="DG60" s="203"/>
      <c r="DH60" s="203"/>
      <c r="DI60" s="203"/>
      <c r="DJ60" s="203"/>
      <c r="DK60" s="203"/>
      <c r="DL60" s="203"/>
      <c r="DM60" s="203"/>
      <c r="DN60" s="203"/>
      <c r="DO60" s="203"/>
      <c r="DP60" s="203"/>
      <c r="DQ60" s="203"/>
      <c r="DR60" s="203"/>
      <c r="DS60" s="1644">
        <f t="shared" si="230"/>
        <v>0</v>
      </c>
      <c r="DT60" s="1644"/>
      <c r="DU60" s="1644"/>
      <c r="DV60" s="1645"/>
      <c r="DW60" s="1646">
        <f t="shared" si="231"/>
        <v>0</v>
      </c>
      <c r="DX60" s="1762"/>
      <c r="DY60" s="1647">
        <f t="shared" si="232"/>
        <v>0</v>
      </c>
      <c r="DZ60" s="1648"/>
      <c r="EA60" s="1649">
        <f t="shared" si="233"/>
        <v>0</v>
      </c>
      <c r="EB60" s="1647"/>
      <c r="EC60" s="1763">
        <f t="shared" si="234"/>
        <v>0</v>
      </c>
      <c r="ED60" s="1650"/>
      <c r="EE60" s="1651"/>
      <c r="EF60" s="900">
        <f>ROUND(EC60*0.8,0)</f>
        <v>0</v>
      </c>
      <c r="EG60" s="901"/>
      <c r="EH60" s="901"/>
      <c r="EI60" s="902">
        <f t="shared" si="235"/>
        <v>0</v>
      </c>
      <c r="EJ60" s="903"/>
      <c r="EK60" s="903"/>
      <c r="EL60" s="903">
        <f t="shared" si="236"/>
        <v>0</v>
      </c>
      <c r="EM60" s="903"/>
      <c r="EN60" s="1084"/>
      <c r="EO60" s="1040">
        <f t="shared" ref="EO60" si="309">ROUND(EF60*DW60,0)</f>
        <v>0</v>
      </c>
      <c r="EP60" s="937"/>
      <c r="EQ60" s="937"/>
      <c r="ER60" s="938"/>
      <c r="ES60" s="933">
        <f>ROUND(EI60*DY60,0)</f>
        <v>0</v>
      </c>
      <c r="ET60" s="933"/>
      <c r="EU60" s="939"/>
      <c r="EV60" s="932">
        <f>ROUND(EL60*EA60,0)</f>
        <v>0</v>
      </c>
      <c r="EW60" s="933"/>
      <c r="EX60" s="933"/>
      <c r="EY60" s="907">
        <f t="shared" ref="EY60" si="310">SUM(EO60:EX61)</f>
        <v>0</v>
      </c>
      <c r="EZ60" s="908"/>
      <c r="FA60" s="908"/>
      <c r="FB60" s="908"/>
      <c r="FC60" s="203"/>
      <c r="FD60" s="203"/>
    </row>
    <row r="61" spans="1:160" ht="12" customHeight="1" x14ac:dyDescent="0.15">
      <c r="A61" s="203"/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1626"/>
      <c r="AR61" s="1626"/>
      <c r="AS61" s="1626"/>
      <c r="AT61" s="1627"/>
      <c r="AU61" s="913"/>
      <c r="AV61" s="914"/>
      <c r="AW61" s="1741"/>
      <c r="AX61" s="1742"/>
      <c r="AY61" s="1743"/>
      <c r="AZ61" s="1741"/>
      <c r="BA61" s="1000"/>
      <c r="BB61" s="935"/>
      <c r="BC61" s="936"/>
      <c r="BD61" s="905">
        <f>ROUND(BA60*0.2,0)</f>
        <v>0</v>
      </c>
      <c r="BE61" s="906"/>
      <c r="BF61" s="906"/>
      <c r="BG61" s="902"/>
      <c r="BH61" s="903"/>
      <c r="BI61" s="903"/>
      <c r="BJ61" s="903"/>
      <c r="BK61" s="903"/>
      <c r="BL61" s="1084"/>
      <c r="BM61" s="1059">
        <f t="shared" ref="BM61" si="311">ROUND(BD61*AU60,0)</f>
        <v>0</v>
      </c>
      <c r="BN61" s="910"/>
      <c r="BO61" s="910"/>
      <c r="BP61" s="911"/>
      <c r="BQ61" s="933"/>
      <c r="BR61" s="933"/>
      <c r="BS61" s="939"/>
      <c r="BT61" s="932"/>
      <c r="BU61" s="933"/>
      <c r="BV61" s="933"/>
      <c r="BW61" s="909"/>
      <c r="BX61" s="908"/>
      <c r="BY61" s="908"/>
      <c r="BZ61" s="908"/>
      <c r="CA61" s="203"/>
      <c r="CB61" s="203"/>
      <c r="CC61" s="203"/>
      <c r="CD61" s="203"/>
      <c r="CE61" s="203"/>
      <c r="CF61" s="203"/>
      <c r="CG61" s="203"/>
      <c r="CH61" s="203"/>
      <c r="CI61" s="203"/>
      <c r="CJ61" s="203"/>
      <c r="CK61" s="203"/>
      <c r="CL61" s="203"/>
      <c r="CM61" s="203"/>
      <c r="CN61" s="203"/>
      <c r="CO61" s="203"/>
      <c r="CP61" s="203"/>
      <c r="CQ61" s="203"/>
      <c r="CR61" s="203"/>
      <c r="CS61" s="203"/>
      <c r="CT61" s="203"/>
      <c r="CU61" s="203"/>
      <c r="CV61" s="203"/>
      <c r="CW61" s="203"/>
      <c r="CX61" s="203"/>
      <c r="CY61" s="203"/>
      <c r="CZ61" s="203"/>
      <c r="DA61" s="203"/>
      <c r="DB61" s="203"/>
      <c r="DC61" s="203"/>
      <c r="DD61" s="203"/>
      <c r="DE61" s="203"/>
      <c r="DF61" s="203"/>
      <c r="DG61" s="203"/>
      <c r="DH61" s="203"/>
      <c r="DI61" s="203"/>
      <c r="DJ61" s="203"/>
      <c r="DK61" s="203"/>
      <c r="DL61" s="203"/>
      <c r="DM61" s="203"/>
      <c r="DN61" s="203"/>
      <c r="DO61" s="203"/>
      <c r="DP61" s="203"/>
      <c r="DQ61" s="203"/>
      <c r="DR61" s="203"/>
      <c r="DS61" s="1644"/>
      <c r="DT61" s="1644"/>
      <c r="DU61" s="1644"/>
      <c r="DV61" s="1645"/>
      <c r="DW61" s="1646"/>
      <c r="DX61" s="1762"/>
      <c r="DY61" s="1647"/>
      <c r="DZ61" s="1648"/>
      <c r="EA61" s="1649"/>
      <c r="EB61" s="1647"/>
      <c r="EC61" s="1763"/>
      <c r="ED61" s="1650"/>
      <c r="EE61" s="1651"/>
      <c r="EF61" s="905">
        <f>ROUND(EC60*0.2,0)</f>
        <v>0</v>
      </c>
      <c r="EG61" s="906"/>
      <c r="EH61" s="906"/>
      <c r="EI61" s="902"/>
      <c r="EJ61" s="903"/>
      <c r="EK61" s="903"/>
      <c r="EL61" s="903"/>
      <c r="EM61" s="903"/>
      <c r="EN61" s="1084"/>
      <c r="EO61" s="1059">
        <f t="shared" ref="EO61" si="312">ROUND(EF61*DW60,0)</f>
        <v>0</v>
      </c>
      <c r="EP61" s="910"/>
      <c r="EQ61" s="910"/>
      <c r="ER61" s="911"/>
      <c r="ES61" s="933"/>
      <c r="ET61" s="933"/>
      <c r="EU61" s="939"/>
      <c r="EV61" s="932"/>
      <c r="EW61" s="933"/>
      <c r="EX61" s="933"/>
      <c r="EY61" s="909"/>
      <c r="EZ61" s="908"/>
      <c r="FA61" s="908"/>
      <c r="FB61" s="908"/>
      <c r="FC61" s="203"/>
      <c r="FD61" s="203"/>
    </row>
    <row r="62" spans="1:160" ht="12" customHeight="1" x14ac:dyDescent="0.15">
      <c r="A62" s="203"/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1626"/>
      <c r="AR62" s="1626"/>
      <c r="AS62" s="1626"/>
      <c r="AT62" s="1627"/>
      <c r="AU62" s="913"/>
      <c r="AV62" s="914"/>
      <c r="AW62" s="1741"/>
      <c r="AX62" s="1742"/>
      <c r="AY62" s="1743"/>
      <c r="AZ62" s="1741"/>
      <c r="BA62" s="1000"/>
      <c r="BB62" s="935"/>
      <c r="BC62" s="936"/>
      <c r="BD62" s="900">
        <f>ROUND(BA62*0.8,0)</f>
        <v>0</v>
      </c>
      <c r="BE62" s="901"/>
      <c r="BF62" s="901"/>
      <c r="BG62" s="902">
        <f t="shared" si="223"/>
        <v>0</v>
      </c>
      <c r="BH62" s="903"/>
      <c r="BI62" s="903"/>
      <c r="BJ62" s="903">
        <f t="shared" si="224"/>
        <v>0</v>
      </c>
      <c r="BK62" s="903"/>
      <c r="BL62" s="1084"/>
      <c r="BM62" s="1040">
        <f t="shared" ref="BM62" si="313">ROUND(BD62*AU62,0)</f>
        <v>0</v>
      </c>
      <c r="BN62" s="937"/>
      <c r="BO62" s="937"/>
      <c r="BP62" s="938"/>
      <c r="BQ62" s="933">
        <f>ROUND(BG62*AW62,0)</f>
        <v>0</v>
      </c>
      <c r="BR62" s="933"/>
      <c r="BS62" s="939"/>
      <c r="BT62" s="932">
        <f>ROUND(BJ62*AY62,0)</f>
        <v>0</v>
      </c>
      <c r="BU62" s="933"/>
      <c r="BV62" s="933"/>
      <c r="BW62" s="907">
        <f t="shared" ref="BW62" si="314">SUM(BM62:BV63)</f>
        <v>0</v>
      </c>
      <c r="BX62" s="908"/>
      <c r="BY62" s="908"/>
      <c r="BZ62" s="908"/>
      <c r="CA62" s="203"/>
      <c r="CB62" s="203"/>
      <c r="CC62" s="203"/>
      <c r="CD62" s="203"/>
      <c r="CE62" s="203"/>
      <c r="CF62" s="203"/>
      <c r="CG62" s="203"/>
      <c r="CH62" s="203"/>
      <c r="CI62" s="203"/>
      <c r="CJ62" s="203"/>
      <c r="CK62" s="203"/>
      <c r="CL62" s="203"/>
      <c r="CM62" s="203"/>
      <c r="CN62" s="203"/>
      <c r="CO62" s="203"/>
      <c r="CP62" s="203"/>
      <c r="CQ62" s="203"/>
      <c r="CR62" s="203"/>
      <c r="CS62" s="203"/>
      <c r="CT62" s="203"/>
      <c r="CU62" s="203"/>
      <c r="CV62" s="203"/>
      <c r="CW62" s="203"/>
      <c r="CX62" s="203"/>
      <c r="CY62" s="203"/>
      <c r="CZ62" s="203"/>
      <c r="DA62" s="203"/>
      <c r="DB62" s="203"/>
      <c r="DC62" s="203"/>
      <c r="DD62" s="203"/>
      <c r="DE62" s="203"/>
      <c r="DF62" s="203"/>
      <c r="DG62" s="203"/>
      <c r="DH62" s="203"/>
      <c r="DI62" s="203"/>
      <c r="DJ62" s="203"/>
      <c r="DK62" s="203"/>
      <c r="DL62" s="203"/>
      <c r="DM62" s="203"/>
      <c r="DN62" s="203"/>
      <c r="DO62" s="203"/>
      <c r="DP62" s="203"/>
      <c r="DQ62" s="203"/>
      <c r="DR62" s="203"/>
      <c r="DS62" s="1644">
        <f t="shared" si="230"/>
        <v>0</v>
      </c>
      <c r="DT62" s="1644"/>
      <c r="DU62" s="1644"/>
      <c r="DV62" s="1645"/>
      <c r="DW62" s="1646">
        <f t="shared" si="231"/>
        <v>0</v>
      </c>
      <c r="DX62" s="1762"/>
      <c r="DY62" s="1647">
        <f t="shared" si="232"/>
        <v>0</v>
      </c>
      <c r="DZ62" s="1648"/>
      <c r="EA62" s="1649">
        <f t="shared" si="233"/>
        <v>0</v>
      </c>
      <c r="EB62" s="1647"/>
      <c r="EC62" s="1763">
        <f t="shared" si="234"/>
        <v>0</v>
      </c>
      <c r="ED62" s="1650"/>
      <c r="EE62" s="1651"/>
      <c r="EF62" s="900">
        <f>ROUND(EC62*0.8,0)</f>
        <v>0</v>
      </c>
      <c r="EG62" s="901"/>
      <c r="EH62" s="901"/>
      <c r="EI62" s="902">
        <f t="shared" si="235"/>
        <v>0</v>
      </c>
      <c r="EJ62" s="903"/>
      <c r="EK62" s="903"/>
      <c r="EL62" s="903">
        <f t="shared" si="236"/>
        <v>0</v>
      </c>
      <c r="EM62" s="903"/>
      <c r="EN62" s="1084"/>
      <c r="EO62" s="1040">
        <f t="shared" ref="EO62" si="315">ROUND(EF62*DW62,0)</f>
        <v>0</v>
      </c>
      <c r="EP62" s="937"/>
      <c r="EQ62" s="937"/>
      <c r="ER62" s="938"/>
      <c r="ES62" s="933">
        <f>ROUND(EI62*DY62,0)</f>
        <v>0</v>
      </c>
      <c r="ET62" s="933"/>
      <c r="EU62" s="939"/>
      <c r="EV62" s="932">
        <f>ROUND(EL62*EA62,0)</f>
        <v>0</v>
      </c>
      <c r="EW62" s="933"/>
      <c r="EX62" s="933"/>
      <c r="EY62" s="907">
        <f t="shared" ref="EY62" si="316">SUM(EO62:EX63)</f>
        <v>0</v>
      </c>
      <c r="EZ62" s="908"/>
      <c r="FA62" s="908"/>
      <c r="FB62" s="908"/>
      <c r="FC62" s="203"/>
      <c r="FD62" s="203"/>
    </row>
    <row r="63" spans="1:160" ht="12" customHeight="1" x14ac:dyDescent="0.15">
      <c r="A63" s="203"/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3"/>
      <c r="AQ63" s="1626"/>
      <c r="AR63" s="1626"/>
      <c r="AS63" s="1626"/>
      <c r="AT63" s="1627"/>
      <c r="AU63" s="913"/>
      <c r="AV63" s="914"/>
      <c r="AW63" s="1741"/>
      <c r="AX63" s="1742"/>
      <c r="AY63" s="1743"/>
      <c r="AZ63" s="1741"/>
      <c r="BA63" s="1000"/>
      <c r="BB63" s="935"/>
      <c r="BC63" s="936"/>
      <c r="BD63" s="905">
        <f>ROUND(BA62*0.2,0)</f>
        <v>0</v>
      </c>
      <c r="BE63" s="906"/>
      <c r="BF63" s="906"/>
      <c r="BG63" s="902"/>
      <c r="BH63" s="903"/>
      <c r="BI63" s="903"/>
      <c r="BJ63" s="903"/>
      <c r="BK63" s="903"/>
      <c r="BL63" s="1084"/>
      <c r="BM63" s="1059">
        <f t="shared" ref="BM63" si="317">ROUND(BD63*AU62,0)</f>
        <v>0</v>
      </c>
      <c r="BN63" s="910"/>
      <c r="BO63" s="910"/>
      <c r="BP63" s="911"/>
      <c r="BQ63" s="933"/>
      <c r="BR63" s="933"/>
      <c r="BS63" s="939"/>
      <c r="BT63" s="932"/>
      <c r="BU63" s="933"/>
      <c r="BV63" s="933"/>
      <c r="BW63" s="909"/>
      <c r="BX63" s="908"/>
      <c r="BY63" s="908"/>
      <c r="BZ63" s="908"/>
      <c r="CA63" s="203"/>
      <c r="CB63" s="203"/>
      <c r="CC63" s="203"/>
      <c r="CD63" s="203"/>
      <c r="CE63" s="203"/>
      <c r="CF63" s="203"/>
      <c r="CG63" s="203"/>
      <c r="CH63" s="203"/>
      <c r="CI63" s="203"/>
      <c r="CJ63" s="203"/>
      <c r="CK63" s="203"/>
      <c r="CL63" s="203"/>
      <c r="CM63" s="203"/>
      <c r="CN63" s="203"/>
      <c r="CO63" s="203"/>
      <c r="CP63" s="203"/>
      <c r="CQ63" s="203"/>
      <c r="CR63" s="203"/>
      <c r="CS63" s="203"/>
      <c r="CT63" s="203"/>
      <c r="CU63" s="203"/>
      <c r="CV63" s="203"/>
      <c r="CW63" s="203"/>
      <c r="CX63" s="203"/>
      <c r="CY63" s="203"/>
      <c r="CZ63" s="203"/>
      <c r="DA63" s="203"/>
      <c r="DB63" s="203"/>
      <c r="DC63" s="203"/>
      <c r="DD63" s="203"/>
      <c r="DE63" s="203"/>
      <c r="DF63" s="203"/>
      <c r="DG63" s="203"/>
      <c r="DH63" s="203"/>
      <c r="DI63" s="203"/>
      <c r="DJ63" s="203"/>
      <c r="DK63" s="203"/>
      <c r="DL63" s="203"/>
      <c r="DM63" s="203"/>
      <c r="DN63" s="203"/>
      <c r="DO63" s="203"/>
      <c r="DP63" s="203"/>
      <c r="DQ63" s="203"/>
      <c r="DR63" s="203"/>
      <c r="DS63" s="1644"/>
      <c r="DT63" s="1644"/>
      <c r="DU63" s="1644"/>
      <c r="DV63" s="1645"/>
      <c r="DW63" s="1646"/>
      <c r="DX63" s="1762"/>
      <c r="DY63" s="1647"/>
      <c r="DZ63" s="1648"/>
      <c r="EA63" s="1649"/>
      <c r="EB63" s="1647"/>
      <c r="EC63" s="1763"/>
      <c r="ED63" s="1650"/>
      <c r="EE63" s="1651"/>
      <c r="EF63" s="905">
        <f>ROUND(EC62*0.2,0)</f>
        <v>0</v>
      </c>
      <c r="EG63" s="906"/>
      <c r="EH63" s="906"/>
      <c r="EI63" s="902"/>
      <c r="EJ63" s="903"/>
      <c r="EK63" s="903"/>
      <c r="EL63" s="903"/>
      <c r="EM63" s="903"/>
      <c r="EN63" s="1084"/>
      <c r="EO63" s="1059">
        <f t="shared" ref="EO63" si="318">ROUND(EF63*DW62,0)</f>
        <v>0</v>
      </c>
      <c r="EP63" s="910"/>
      <c r="EQ63" s="910"/>
      <c r="ER63" s="911"/>
      <c r="ES63" s="933"/>
      <c r="ET63" s="933"/>
      <c r="EU63" s="939"/>
      <c r="EV63" s="932"/>
      <c r="EW63" s="933"/>
      <c r="EX63" s="933"/>
      <c r="EY63" s="909"/>
      <c r="EZ63" s="908"/>
      <c r="FA63" s="908"/>
      <c r="FB63" s="908"/>
      <c r="FC63" s="203"/>
      <c r="FD63" s="203"/>
    </row>
    <row r="64" spans="1:160" ht="12" customHeight="1" x14ac:dyDescent="0.15">
      <c r="A64" s="203"/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3"/>
      <c r="AQ64" s="1626"/>
      <c r="AR64" s="1626"/>
      <c r="AS64" s="1626"/>
      <c r="AT64" s="1627"/>
      <c r="AU64" s="913"/>
      <c r="AV64" s="914"/>
      <c r="AW64" s="1741"/>
      <c r="AX64" s="1742"/>
      <c r="AY64" s="1743"/>
      <c r="AZ64" s="1741"/>
      <c r="BA64" s="1000"/>
      <c r="BB64" s="935"/>
      <c r="BC64" s="936"/>
      <c r="BD64" s="900">
        <f>ROUND(BA64*0.8,0)</f>
        <v>0</v>
      </c>
      <c r="BE64" s="901"/>
      <c r="BF64" s="901"/>
      <c r="BG64" s="902">
        <f t="shared" si="223"/>
        <v>0</v>
      </c>
      <c r="BH64" s="903"/>
      <c r="BI64" s="903"/>
      <c r="BJ64" s="903">
        <f t="shared" si="224"/>
        <v>0</v>
      </c>
      <c r="BK64" s="903"/>
      <c r="BL64" s="1084"/>
      <c r="BM64" s="1040">
        <f t="shared" ref="BM64" si="319">ROUND(BD64*AU64,0)</f>
        <v>0</v>
      </c>
      <c r="BN64" s="937"/>
      <c r="BO64" s="937"/>
      <c r="BP64" s="938"/>
      <c r="BQ64" s="933">
        <f>ROUND(BG64*AW64,0)</f>
        <v>0</v>
      </c>
      <c r="BR64" s="933"/>
      <c r="BS64" s="939"/>
      <c r="BT64" s="932">
        <f>ROUND(BJ64*AY64,0)</f>
        <v>0</v>
      </c>
      <c r="BU64" s="933"/>
      <c r="BV64" s="933"/>
      <c r="BW64" s="907">
        <f t="shared" ref="BW64" si="320">SUM(BM64:BV65)</f>
        <v>0</v>
      </c>
      <c r="BX64" s="908"/>
      <c r="BY64" s="908"/>
      <c r="BZ64" s="908"/>
      <c r="CA64" s="203"/>
      <c r="CB64" s="203"/>
      <c r="CC64" s="203"/>
      <c r="CD64" s="203"/>
      <c r="CE64" s="203"/>
      <c r="CF64" s="203"/>
      <c r="CG64" s="203"/>
      <c r="CH64" s="203"/>
      <c r="CI64" s="203"/>
      <c r="CJ64" s="203"/>
      <c r="CK64" s="203"/>
      <c r="CL64" s="203"/>
      <c r="CM64" s="203"/>
      <c r="CN64" s="203"/>
      <c r="CO64" s="203"/>
      <c r="CP64" s="203"/>
      <c r="CQ64" s="203"/>
      <c r="CR64" s="203"/>
      <c r="CS64" s="203"/>
      <c r="CT64" s="203"/>
      <c r="CU64" s="203"/>
      <c r="CV64" s="203"/>
      <c r="CW64" s="203"/>
      <c r="CX64" s="203"/>
      <c r="CY64" s="203"/>
      <c r="CZ64" s="203"/>
      <c r="DA64" s="203"/>
      <c r="DB64" s="203"/>
      <c r="DC64" s="203"/>
      <c r="DD64" s="203"/>
      <c r="DE64" s="203"/>
      <c r="DF64" s="203"/>
      <c r="DG64" s="203"/>
      <c r="DH64" s="203"/>
      <c r="DI64" s="203"/>
      <c r="DJ64" s="203"/>
      <c r="DK64" s="203"/>
      <c r="DL64" s="203"/>
      <c r="DM64" s="203"/>
      <c r="DN64" s="203"/>
      <c r="DO64" s="203"/>
      <c r="DP64" s="203"/>
      <c r="DQ64" s="203"/>
      <c r="DR64" s="203"/>
      <c r="DS64" s="1644">
        <f t="shared" si="230"/>
        <v>0</v>
      </c>
      <c r="DT64" s="1644"/>
      <c r="DU64" s="1644"/>
      <c r="DV64" s="1645"/>
      <c r="DW64" s="1646">
        <f t="shared" si="231"/>
        <v>0</v>
      </c>
      <c r="DX64" s="1762"/>
      <c r="DY64" s="1647">
        <f t="shared" si="232"/>
        <v>0</v>
      </c>
      <c r="DZ64" s="1648"/>
      <c r="EA64" s="1649">
        <f t="shared" si="233"/>
        <v>0</v>
      </c>
      <c r="EB64" s="1647"/>
      <c r="EC64" s="1763">
        <f t="shared" si="234"/>
        <v>0</v>
      </c>
      <c r="ED64" s="1650"/>
      <c r="EE64" s="1651"/>
      <c r="EF64" s="900">
        <f>ROUND(EC64*0.8,0)</f>
        <v>0</v>
      </c>
      <c r="EG64" s="901"/>
      <c r="EH64" s="901"/>
      <c r="EI64" s="902">
        <f t="shared" si="235"/>
        <v>0</v>
      </c>
      <c r="EJ64" s="903"/>
      <c r="EK64" s="903"/>
      <c r="EL64" s="903">
        <f t="shared" si="236"/>
        <v>0</v>
      </c>
      <c r="EM64" s="903"/>
      <c r="EN64" s="1084"/>
      <c r="EO64" s="1040">
        <f t="shared" ref="EO64" si="321">ROUND(EF64*DW64,0)</f>
        <v>0</v>
      </c>
      <c r="EP64" s="937"/>
      <c r="EQ64" s="937"/>
      <c r="ER64" s="938"/>
      <c r="ES64" s="933">
        <f>ROUND(EI64*DY64,0)</f>
        <v>0</v>
      </c>
      <c r="ET64" s="933"/>
      <c r="EU64" s="939"/>
      <c r="EV64" s="932">
        <f>ROUND(EL64*EA64,0)</f>
        <v>0</v>
      </c>
      <c r="EW64" s="933"/>
      <c r="EX64" s="933"/>
      <c r="EY64" s="907">
        <f t="shared" ref="EY64" si="322">SUM(EO64:EX65)</f>
        <v>0</v>
      </c>
      <c r="EZ64" s="908"/>
      <c r="FA64" s="908"/>
      <c r="FB64" s="908"/>
      <c r="FC64" s="203"/>
      <c r="FD64" s="203"/>
    </row>
    <row r="65" spans="1:163" ht="12" customHeight="1" x14ac:dyDescent="0.15">
      <c r="A65" s="203"/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03"/>
      <c r="AN65" s="203"/>
      <c r="AO65" s="203"/>
      <c r="AP65" s="203"/>
      <c r="AQ65" s="1745"/>
      <c r="AR65" s="1745"/>
      <c r="AS65" s="1745"/>
      <c r="AT65" s="1746"/>
      <c r="AU65" s="1189"/>
      <c r="AV65" s="1063"/>
      <c r="AW65" s="1747"/>
      <c r="AX65" s="1748"/>
      <c r="AY65" s="1749"/>
      <c r="AZ65" s="1747"/>
      <c r="BA65" s="1182"/>
      <c r="BB65" s="1183"/>
      <c r="BC65" s="1071"/>
      <c r="BD65" s="1184">
        <f>ROUND(BA64*0.2,0)</f>
        <v>0</v>
      </c>
      <c r="BE65" s="1185"/>
      <c r="BF65" s="1185"/>
      <c r="BG65" s="1186"/>
      <c r="BH65" s="1187"/>
      <c r="BI65" s="1187"/>
      <c r="BJ65" s="1187"/>
      <c r="BK65" s="1187"/>
      <c r="BL65" s="1034"/>
      <c r="BM65" s="1129">
        <f t="shared" ref="BM65" si="323">ROUND(BD65*AU64,0)</f>
        <v>0</v>
      </c>
      <c r="BN65" s="1130"/>
      <c r="BO65" s="1130"/>
      <c r="BP65" s="1131"/>
      <c r="BQ65" s="1132"/>
      <c r="BR65" s="1132"/>
      <c r="BS65" s="1041"/>
      <c r="BT65" s="1133"/>
      <c r="BU65" s="1132"/>
      <c r="BV65" s="1132"/>
      <c r="BW65" s="1134"/>
      <c r="BX65" s="1135"/>
      <c r="BY65" s="1135"/>
      <c r="BZ65" s="1135"/>
      <c r="CA65" s="203"/>
      <c r="CB65" s="203"/>
      <c r="CC65" s="203"/>
      <c r="CD65" s="203"/>
      <c r="CE65" s="203"/>
      <c r="CF65" s="203"/>
      <c r="CG65" s="203"/>
      <c r="CH65" s="203"/>
      <c r="CI65" s="203"/>
      <c r="CJ65" s="203"/>
      <c r="CK65" s="203"/>
      <c r="CL65" s="203"/>
      <c r="CM65" s="203"/>
      <c r="CN65" s="203"/>
      <c r="CO65" s="203"/>
      <c r="CP65" s="203"/>
      <c r="CQ65" s="203"/>
      <c r="CR65" s="203"/>
      <c r="CS65" s="203"/>
      <c r="CT65" s="203"/>
      <c r="CU65" s="203"/>
      <c r="CV65" s="203"/>
      <c r="CW65" s="203"/>
      <c r="CX65" s="203"/>
      <c r="CY65" s="203"/>
      <c r="CZ65" s="203"/>
      <c r="DA65" s="203"/>
      <c r="DB65" s="203"/>
      <c r="DC65" s="203"/>
      <c r="DD65" s="203"/>
      <c r="DE65" s="203"/>
      <c r="DF65" s="203"/>
      <c r="DG65" s="203"/>
      <c r="DH65" s="203"/>
      <c r="DI65" s="203"/>
      <c r="DJ65" s="203"/>
      <c r="DK65" s="203"/>
      <c r="DL65" s="203"/>
      <c r="DM65" s="203"/>
      <c r="DN65" s="203"/>
      <c r="DO65" s="203"/>
      <c r="DP65" s="203"/>
      <c r="DQ65" s="203"/>
      <c r="DR65" s="203"/>
      <c r="DS65" s="1772"/>
      <c r="DT65" s="1772"/>
      <c r="DU65" s="1772"/>
      <c r="DV65" s="1773"/>
      <c r="DW65" s="1774"/>
      <c r="DX65" s="1775"/>
      <c r="DY65" s="1776"/>
      <c r="DZ65" s="1777"/>
      <c r="EA65" s="1778"/>
      <c r="EB65" s="1776"/>
      <c r="EC65" s="1779"/>
      <c r="ED65" s="1780"/>
      <c r="EE65" s="1781"/>
      <c r="EF65" s="1184">
        <f>ROUND(EC64*0.2,0)</f>
        <v>0</v>
      </c>
      <c r="EG65" s="1185"/>
      <c r="EH65" s="1185"/>
      <c r="EI65" s="1186"/>
      <c r="EJ65" s="1187"/>
      <c r="EK65" s="1187"/>
      <c r="EL65" s="1187"/>
      <c r="EM65" s="1187"/>
      <c r="EN65" s="1034"/>
      <c r="EO65" s="1129">
        <f t="shared" ref="EO65" si="324">ROUND(EF65*DW64,0)</f>
        <v>0</v>
      </c>
      <c r="EP65" s="1130"/>
      <c r="EQ65" s="1130"/>
      <c r="ER65" s="1131"/>
      <c r="ES65" s="1132"/>
      <c r="ET65" s="1132"/>
      <c r="EU65" s="1041"/>
      <c r="EV65" s="1133"/>
      <c r="EW65" s="1132"/>
      <c r="EX65" s="1132"/>
      <c r="EY65" s="1134"/>
      <c r="EZ65" s="1135"/>
      <c r="FA65" s="1135"/>
      <c r="FB65" s="1135"/>
      <c r="FC65" s="203"/>
      <c r="FD65" s="203"/>
    </row>
    <row r="66" spans="1:163" s="228" customFormat="1" ht="12" customHeight="1" x14ac:dyDescent="0.15">
      <c r="A66" s="226"/>
      <c r="B66" s="226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26"/>
      <c r="AO66" s="226"/>
      <c r="AP66" s="226"/>
      <c r="AQ66" s="1626"/>
      <c r="AR66" s="1626"/>
      <c r="AS66" s="1626"/>
      <c r="AT66" s="1627"/>
      <c r="AU66" s="913"/>
      <c r="AV66" s="914"/>
      <c r="AW66" s="1741"/>
      <c r="AX66" s="1742"/>
      <c r="AY66" s="1743"/>
      <c r="AZ66" s="1741"/>
      <c r="BA66" s="1000"/>
      <c r="BB66" s="935"/>
      <c r="BC66" s="936"/>
      <c r="BD66" s="900">
        <f t="shared" ref="BD66" si="325">ROUND(BA66*0.8,0)</f>
        <v>0</v>
      </c>
      <c r="BE66" s="901"/>
      <c r="BF66" s="901"/>
      <c r="BG66" s="902">
        <f t="shared" si="223"/>
        <v>0</v>
      </c>
      <c r="BH66" s="903"/>
      <c r="BI66" s="903"/>
      <c r="BJ66" s="903">
        <f t="shared" si="224"/>
        <v>0</v>
      </c>
      <c r="BK66" s="903"/>
      <c r="BL66" s="1084"/>
      <c r="BM66" s="1040">
        <f t="shared" ref="BM66" si="326">ROUND(BD66*AU66,0)</f>
        <v>0</v>
      </c>
      <c r="BN66" s="937"/>
      <c r="BO66" s="937"/>
      <c r="BP66" s="938"/>
      <c r="BQ66" s="933">
        <f t="shared" ref="BQ66" si="327">ROUND(BG66*AW66,0)</f>
        <v>0</v>
      </c>
      <c r="BR66" s="933"/>
      <c r="BS66" s="939"/>
      <c r="BT66" s="932">
        <f t="shared" ref="BT66" si="328">ROUND(BJ66*AY66,0)</f>
        <v>0</v>
      </c>
      <c r="BU66" s="933"/>
      <c r="BV66" s="933"/>
      <c r="BW66" s="907">
        <f t="shared" ref="BW66" si="329">SUM(BM66:BV67)</f>
        <v>0</v>
      </c>
      <c r="BX66" s="908"/>
      <c r="BY66" s="908"/>
      <c r="BZ66" s="908"/>
      <c r="CA66" s="226"/>
      <c r="CB66" s="226"/>
      <c r="CC66" s="226"/>
      <c r="CD66" s="226"/>
      <c r="CE66" s="203"/>
      <c r="CF66" s="203"/>
      <c r="CG66" s="203"/>
      <c r="CH66" s="203"/>
      <c r="CI66" s="203"/>
      <c r="CJ66" s="203"/>
      <c r="CK66" s="203"/>
      <c r="CL66" s="203"/>
      <c r="CM66" s="203"/>
      <c r="CN66" s="203"/>
      <c r="CO66" s="203"/>
      <c r="CP66" s="203"/>
      <c r="CQ66" s="203"/>
      <c r="CR66" s="203"/>
      <c r="CS66" s="203"/>
      <c r="CT66" s="203"/>
      <c r="CU66" s="203"/>
      <c r="CV66" s="203"/>
      <c r="CW66" s="203"/>
      <c r="CX66" s="203"/>
      <c r="CY66" s="203"/>
      <c r="CZ66" s="203"/>
      <c r="DA66" s="203"/>
      <c r="DB66" s="203"/>
      <c r="DC66" s="203"/>
      <c r="DD66" s="203"/>
      <c r="DE66" s="203"/>
      <c r="DF66" s="203"/>
      <c r="DG66" s="203"/>
      <c r="DH66" s="203"/>
      <c r="DI66" s="203"/>
      <c r="DJ66" s="203"/>
      <c r="DK66" s="203"/>
      <c r="DL66" s="203"/>
      <c r="DM66" s="203"/>
      <c r="DN66" s="203"/>
      <c r="DO66" s="203"/>
      <c r="DP66" s="226"/>
      <c r="DQ66" s="226"/>
      <c r="DR66" s="226"/>
      <c r="DS66" s="1644">
        <f t="shared" si="230"/>
        <v>0</v>
      </c>
      <c r="DT66" s="1644"/>
      <c r="DU66" s="1644"/>
      <c r="DV66" s="1645"/>
      <c r="DW66" s="1646">
        <f t="shared" si="231"/>
        <v>0</v>
      </c>
      <c r="DX66" s="1762"/>
      <c r="DY66" s="1647">
        <f t="shared" si="232"/>
        <v>0</v>
      </c>
      <c r="DZ66" s="1648"/>
      <c r="EA66" s="1649">
        <f t="shared" si="233"/>
        <v>0</v>
      </c>
      <c r="EB66" s="1647"/>
      <c r="EC66" s="1763">
        <f t="shared" si="234"/>
        <v>0</v>
      </c>
      <c r="ED66" s="1650"/>
      <c r="EE66" s="1651"/>
      <c r="EF66" s="900">
        <f t="shared" ref="EF66" si="330">ROUND(EC66*0.8,0)</f>
        <v>0</v>
      </c>
      <c r="EG66" s="901"/>
      <c r="EH66" s="901"/>
      <c r="EI66" s="902">
        <f t="shared" si="235"/>
        <v>0</v>
      </c>
      <c r="EJ66" s="903"/>
      <c r="EK66" s="903"/>
      <c r="EL66" s="903">
        <f t="shared" si="236"/>
        <v>0</v>
      </c>
      <c r="EM66" s="903"/>
      <c r="EN66" s="1084"/>
      <c r="EO66" s="1040">
        <f t="shared" ref="EO66" si="331">ROUND(EF66*DW66,0)</f>
        <v>0</v>
      </c>
      <c r="EP66" s="937"/>
      <c r="EQ66" s="937"/>
      <c r="ER66" s="938"/>
      <c r="ES66" s="933">
        <f t="shared" ref="ES66" si="332">ROUND(EI66*DY66,0)</f>
        <v>0</v>
      </c>
      <c r="ET66" s="933"/>
      <c r="EU66" s="939"/>
      <c r="EV66" s="932">
        <f t="shared" ref="EV66" si="333">ROUND(EL66*EA66,0)</f>
        <v>0</v>
      </c>
      <c r="EW66" s="933"/>
      <c r="EX66" s="933"/>
      <c r="EY66" s="907">
        <f t="shared" ref="EY66" si="334">SUM(EO66:EX67)</f>
        <v>0</v>
      </c>
      <c r="EZ66" s="908"/>
      <c r="FA66" s="908"/>
      <c r="FB66" s="908"/>
      <c r="FC66" s="226"/>
      <c r="FD66" s="226"/>
    </row>
    <row r="67" spans="1:163" s="228" customFormat="1" ht="12" customHeight="1" x14ac:dyDescent="0.15">
      <c r="A67" s="226"/>
      <c r="B67" s="226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3"/>
      <c r="AL67" s="203"/>
      <c r="AM67" s="203"/>
      <c r="AN67" s="226"/>
      <c r="AO67" s="226"/>
      <c r="AP67" s="226"/>
      <c r="AQ67" s="1626"/>
      <c r="AR67" s="1626"/>
      <c r="AS67" s="1626"/>
      <c r="AT67" s="1627"/>
      <c r="AU67" s="913"/>
      <c r="AV67" s="914"/>
      <c r="AW67" s="1741"/>
      <c r="AX67" s="1742"/>
      <c r="AY67" s="1743"/>
      <c r="AZ67" s="1741"/>
      <c r="BA67" s="1000"/>
      <c r="BB67" s="935"/>
      <c r="BC67" s="936"/>
      <c r="BD67" s="905">
        <f t="shared" ref="BD67" si="335">ROUND(BA66*0.2,0)</f>
        <v>0</v>
      </c>
      <c r="BE67" s="906"/>
      <c r="BF67" s="906"/>
      <c r="BG67" s="902"/>
      <c r="BH67" s="903"/>
      <c r="BI67" s="903"/>
      <c r="BJ67" s="903"/>
      <c r="BK67" s="903"/>
      <c r="BL67" s="1084"/>
      <c r="BM67" s="1059">
        <f t="shared" ref="BM67" si="336">ROUND(BD67*AU66,0)</f>
        <v>0</v>
      </c>
      <c r="BN67" s="910"/>
      <c r="BO67" s="910"/>
      <c r="BP67" s="911"/>
      <c r="BQ67" s="933"/>
      <c r="BR67" s="933"/>
      <c r="BS67" s="939"/>
      <c r="BT67" s="932"/>
      <c r="BU67" s="933"/>
      <c r="BV67" s="933"/>
      <c r="BW67" s="909"/>
      <c r="BX67" s="908"/>
      <c r="BY67" s="908"/>
      <c r="BZ67" s="908"/>
      <c r="CA67" s="226"/>
      <c r="CB67" s="226"/>
      <c r="CC67" s="226"/>
      <c r="CD67" s="226"/>
      <c r="CE67" s="203"/>
      <c r="CF67" s="203"/>
      <c r="CG67" s="203"/>
      <c r="CH67" s="203"/>
      <c r="CI67" s="203"/>
      <c r="CJ67" s="203"/>
      <c r="CK67" s="203"/>
      <c r="CL67" s="203"/>
      <c r="CM67" s="203"/>
      <c r="CN67" s="203"/>
      <c r="CO67" s="203"/>
      <c r="CP67" s="203"/>
      <c r="CQ67" s="203"/>
      <c r="CR67" s="203"/>
      <c r="CS67" s="203"/>
      <c r="CT67" s="203"/>
      <c r="CU67" s="203"/>
      <c r="CV67" s="203"/>
      <c r="CW67" s="203"/>
      <c r="CX67" s="203"/>
      <c r="CY67" s="203"/>
      <c r="CZ67" s="203"/>
      <c r="DA67" s="203"/>
      <c r="DB67" s="203"/>
      <c r="DC67" s="203"/>
      <c r="DD67" s="203"/>
      <c r="DE67" s="203"/>
      <c r="DF67" s="203"/>
      <c r="DG67" s="203"/>
      <c r="DH67" s="203"/>
      <c r="DI67" s="203"/>
      <c r="DJ67" s="203"/>
      <c r="DK67" s="203"/>
      <c r="DL67" s="203"/>
      <c r="DM67" s="203"/>
      <c r="DN67" s="203"/>
      <c r="DO67" s="203"/>
      <c r="DP67" s="226"/>
      <c r="DQ67" s="226"/>
      <c r="DR67" s="226"/>
      <c r="DS67" s="1644"/>
      <c r="DT67" s="1644"/>
      <c r="DU67" s="1644"/>
      <c r="DV67" s="1645"/>
      <c r="DW67" s="1646"/>
      <c r="DX67" s="1762"/>
      <c r="DY67" s="1647"/>
      <c r="DZ67" s="1648"/>
      <c r="EA67" s="1649"/>
      <c r="EB67" s="1647"/>
      <c r="EC67" s="1763"/>
      <c r="ED67" s="1650"/>
      <c r="EE67" s="1651"/>
      <c r="EF67" s="905">
        <f t="shared" ref="EF67" si="337">ROUND(EC66*0.2,0)</f>
        <v>0</v>
      </c>
      <c r="EG67" s="906"/>
      <c r="EH67" s="906"/>
      <c r="EI67" s="902"/>
      <c r="EJ67" s="903"/>
      <c r="EK67" s="903"/>
      <c r="EL67" s="903"/>
      <c r="EM67" s="903"/>
      <c r="EN67" s="1084"/>
      <c r="EO67" s="1059">
        <f t="shared" ref="EO67" si="338">ROUND(EF67*DW66,0)</f>
        <v>0</v>
      </c>
      <c r="EP67" s="910"/>
      <c r="EQ67" s="910"/>
      <c r="ER67" s="911"/>
      <c r="ES67" s="933"/>
      <c r="ET67" s="933"/>
      <c r="EU67" s="939"/>
      <c r="EV67" s="932"/>
      <c r="EW67" s="933"/>
      <c r="EX67" s="933"/>
      <c r="EY67" s="909"/>
      <c r="EZ67" s="908"/>
      <c r="FA67" s="908"/>
      <c r="FB67" s="908"/>
      <c r="FC67" s="226"/>
      <c r="FD67" s="226"/>
    </row>
    <row r="68" spans="1:163" ht="12" customHeight="1" x14ac:dyDescent="0.15">
      <c r="A68" s="203"/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1106" t="s">
        <v>188</v>
      </c>
      <c r="AR68" s="1106"/>
      <c r="AS68" s="1106"/>
      <c r="AT68" s="1107"/>
      <c r="AU68" s="1110">
        <f>SUM(AU12:AV67)</f>
        <v>0</v>
      </c>
      <c r="AV68" s="1111"/>
      <c r="AW68" s="1620">
        <f>SUM(AW12:AX67)</f>
        <v>0</v>
      </c>
      <c r="AX68" s="1621"/>
      <c r="AY68" s="1624">
        <f>SUM(AY12:AZ67)</f>
        <v>0</v>
      </c>
      <c r="AZ68" s="1620"/>
      <c r="BA68" s="1116"/>
      <c r="BB68" s="1116"/>
      <c r="BC68" s="1116"/>
      <c r="BD68" s="1116"/>
      <c r="BE68" s="1116"/>
      <c r="BF68" s="1116"/>
      <c r="BG68" s="1116"/>
      <c r="BH68" s="1116"/>
      <c r="BI68" s="1116"/>
      <c r="BJ68" s="1116"/>
      <c r="BK68" s="1116"/>
      <c r="BL68" s="1116"/>
      <c r="BM68" s="1095">
        <f t="shared" ref="BM68:BM69" si="339">SUM(BM12,BM14,BM16,BM18,BM20,BM22,BM24,BM26,BM28,BM30,BM32,BM34,BM36,BM38,BM40,BM42,BM44,BM46,BM48,BM50,BM52,BM54,BM56,BM58,BM60,BM62,BM64,BM66)</f>
        <v>0</v>
      </c>
      <c r="BN68" s="1096"/>
      <c r="BO68" s="1096"/>
      <c r="BP68" s="1097"/>
      <c r="BQ68" s="1098">
        <f>SUM(BQ12:BS67)</f>
        <v>0</v>
      </c>
      <c r="BR68" s="1098"/>
      <c r="BS68" s="1044"/>
      <c r="BT68" s="1099">
        <f>SUM(BT12:BV67)</f>
        <v>0</v>
      </c>
      <c r="BU68" s="1098"/>
      <c r="BV68" s="1098"/>
      <c r="BW68" s="1056">
        <f>SUM(BW12:BZ67)</f>
        <v>0</v>
      </c>
      <c r="BX68" s="1100"/>
      <c r="BY68" s="1100">
        <f>SUM(BY18:BZ67)</f>
        <v>0</v>
      </c>
      <c r="BZ68" s="1100"/>
      <c r="CA68" s="203"/>
      <c r="CB68" s="203"/>
      <c r="CC68" s="203"/>
      <c r="CD68" s="203"/>
      <c r="CE68" s="203"/>
      <c r="CF68" s="203"/>
      <c r="CG68" s="203"/>
      <c r="CH68" s="203"/>
      <c r="CI68" s="203"/>
      <c r="CJ68" s="203"/>
      <c r="CK68" s="203"/>
      <c r="CL68" s="203"/>
      <c r="CM68" s="203"/>
      <c r="CN68" s="203"/>
      <c r="CO68" s="203"/>
      <c r="CP68" s="203"/>
      <c r="CQ68" s="203"/>
      <c r="CR68" s="203"/>
      <c r="CS68" s="203"/>
      <c r="CT68" s="203"/>
      <c r="CU68" s="203"/>
      <c r="CV68" s="203"/>
      <c r="CW68" s="203"/>
      <c r="CX68" s="203"/>
      <c r="CY68" s="203"/>
      <c r="CZ68" s="203"/>
      <c r="DA68" s="203"/>
      <c r="DB68" s="203"/>
      <c r="DC68" s="203"/>
      <c r="DD68" s="203"/>
      <c r="DE68" s="203"/>
      <c r="DF68" s="203"/>
      <c r="DG68" s="203"/>
      <c r="DH68" s="203"/>
      <c r="DI68" s="203"/>
      <c r="DJ68" s="203"/>
      <c r="DK68" s="203"/>
      <c r="DL68" s="203"/>
      <c r="DM68" s="203"/>
      <c r="DN68" s="203"/>
      <c r="DO68" s="203"/>
      <c r="DP68" s="203"/>
      <c r="DQ68" s="203"/>
      <c r="DR68" s="203"/>
      <c r="DS68" s="1106" t="s">
        <v>188</v>
      </c>
      <c r="DT68" s="1106"/>
      <c r="DU68" s="1106"/>
      <c r="DV68" s="1107"/>
      <c r="DW68" s="1110">
        <f>SUM(DW12:DX67)</f>
        <v>0</v>
      </c>
      <c r="DX68" s="1111"/>
      <c r="DY68" s="1620">
        <f>SUM(DY12:DZ67)</f>
        <v>0</v>
      </c>
      <c r="DZ68" s="1621"/>
      <c r="EA68" s="1624">
        <f>SUM(EA12:EB67)</f>
        <v>0</v>
      </c>
      <c r="EB68" s="1620"/>
      <c r="EC68" s="1116"/>
      <c r="ED68" s="1116"/>
      <c r="EE68" s="1116"/>
      <c r="EF68" s="1116"/>
      <c r="EG68" s="1116"/>
      <c r="EH68" s="1116"/>
      <c r="EI68" s="1116"/>
      <c r="EJ68" s="1116"/>
      <c r="EK68" s="1116"/>
      <c r="EL68" s="1116"/>
      <c r="EM68" s="1116"/>
      <c r="EN68" s="1116"/>
      <c r="EO68" s="1095">
        <f>SUM(EO12,EO14,EO16,EO18,EO20,EO22,EO24,EO26,EO28,EO30,EO32,EO34,EO36,EO38,EO40,EO42,EO44,EO46,EO48,EO50,EO52,EO54,EO56,EO58,EO60,EO62,EO64,EO66)</f>
        <v>0</v>
      </c>
      <c r="EP68" s="1096"/>
      <c r="EQ68" s="1096"/>
      <c r="ER68" s="1097"/>
      <c r="ES68" s="1098">
        <f>SUM(ES12:EU67)</f>
        <v>0</v>
      </c>
      <c r="ET68" s="1098"/>
      <c r="EU68" s="1044"/>
      <c r="EV68" s="1099">
        <f>SUM(EV12:EX67)</f>
        <v>0</v>
      </c>
      <c r="EW68" s="1098"/>
      <c r="EX68" s="1098"/>
      <c r="EY68" s="1056">
        <f>SUM(EY12:FB67)</f>
        <v>0</v>
      </c>
      <c r="EZ68" s="1100"/>
      <c r="FA68" s="1100">
        <f>SUM(FA18:FB67)</f>
        <v>0</v>
      </c>
      <c r="FB68" s="1100"/>
      <c r="FC68" s="203"/>
      <c r="FD68" s="203"/>
    </row>
    <row r="69" spans="1:163" ht="12" customHeight="1" x14ac:dyDescent="0.15">
      <c r="A69" s="203"/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1191"/>
      <c r="AR69" s="1191"/>
      <c r="AS69" s="1191"/>
      <c r="AT69" s="1192"/>
      <c r="AU69" s="1193"/>
      <c r="AV69" s="1194"/>
      <c r="AW69" s="1622"/>
      <c r="AX69" s="1623"/>
      <c r="AY69" s="1625"/>
      <c r="AZ69" s="1622"/>
      <c r="BA69" s="1196"/>
      <c r="BB69" s="1196"/>
      <c r="BC69" s="1196"/>
      <c r="BD69" s="1196"/>
      <c r="BE69" s="1196"/>
      <c r="BF69" s="1196"/>
      <c r="BG69" s="1196"/>
      <c r="BH69" s="1196"/>
      <c r="BI69" s="1196"/>
      <c r="BJ69" s="1196"/>
      <c r="BK69" s="1196"/>
      <c r="BL69" s="1196"/>
      <c r="BM69" s="1059">
        <f t="shared" si="339"/>
        <v>0</v>
      </c>
      <c r="BN69" s="910"/>
      <c r="BO69" s="910"/>
      <c r="BP69" s="911"/>
      <c r="BQ69" s="933"/>
      <c r="BR69" s="933"/>
      <c r="BS69" s="939"/>
      <c r="BT69" s="932"/>
      <c r="BU69" s="933"/>
      <c r="BV69" s="933"/>
      <c r="BW69" s="909"/>
      <c r="BX69" s="908"/>
      <c r="BY69" s="908"/>
      <c r="BZ69" s="908"/>
      <c r="CA69" s="203"/>
      <c r="CB69" s="203"/>
      <c r="CC69" s="203"/>
      <c r="CD69" s="203"/>
      <c r="CE69" s="203"/>
      <c r="CF69" s="203"/>
      <c r="CG69" s="203"/>
      <c r="CH69" s="203"/>
      <c r="CI69" s="203"/>
      <c r="CJ69" s="203"/>
      <c r="CK69" s="203"/>
      <c r="CL69" s="203"/>
      <c r="CM69" s="203"/>
      <c r="CN69" s="203"/>
      <c r="CO69" s="203"/>
      <c r="CP69" s="203"/>
      <c r="CQ69" s="203"/>
      <c r="CR69" s="203"/>
      <c r="CS69" s="203"/>
      <c r="CT69" s="203"/>
      <c r="CU69" s="203"/>
      <c r="CV69" s="203"/>
      <c r="CW69" s="203"/>
      <c r="CX69" s="203"/>
      <c r="CY69" s="203"/>
      <c r="CZ69" s="203"/>
      <c r="DA69" s="203"/>
      <c r="DB69" s="203"/>
      <c r="DC69" s="203"/>
      <c r="DD69" s="203"/>
      <c r="DE69" s="203"/>
      <c r="DF69" s="203"/>
      <c r="DG69" s="203"/>
      <c r="DH69" s="203"/>
      <c r="DI69" s="203"/>
      <c r="DJ69" s="203"/>
      <c r="DK69" s="203"/>
      <c r="DL69" s="203"/>
      <c r="DM69" s="203"/>
      <c r="DN69" s="203"/>
      <c r="DO69" s="203"/>
      <c r="DP69" s="203"/>
      <c r="DQ69" s="203"/>
      <c r="DR69" s="203"/>
      <c r="DS69" s="1191"/>
      <c r="DT69" s="1191"/>
      <c r="DU69" s="1191"/>
      <c r="DV69" s="1192"/>
      <c r="DW69" s="1193"/>
      <c r="DX69" s="1194"/>
      <c r="DY69" s="1622"/>
      <c r="DZ69" s="1623"/>
      <c r="EA69" s="1625"/>
      <c r="EB69" s="1622"/>
      <c r="EC69" s="1196"/>
      <c r="ED69" s="1196"/>
      <c r="EE69" s="1196"/>
      <c r="EF69" s="1196"/>
      <c r="EG69" s="1196"/>
      <c r="EH69" s="1196"/>
      <c r="EI69" s="1196"/>
      <c r="EJ69" s="1196"/>
      <c r="EK69" s="1196"/>
      <c r="EL69" s="1196"/>
      <c r="EM69" s="1196"/>
      <c r="EN69" s="1196"/>
      <c r="EO69" s="1059">
        <f>SUM(EO13,EO15,EO17,EO19,EO21,EO23,EO25,EO27,EO29,EO31,EO33,EO35,EO37,EO39,EO41,EO43,EO45,EO47,EO49,EO51,EO53,EO55,EO57,EO59,EO61,EO63,EO65,EO67)</f>
        <v>0</v>
      </c>
      <c r="EP69" s="910"/>
      <c r="EQ69" s="910"/>
      <c r="ER69" s="911"/>
      <c r="ES69" s="933"/>
      <c r="ET69" s="933"/>
      <c r="EU69" s="939"/>
      <c r="EV69" s="932"/>
      <c r="EW69" s="933"/>
      <c r="EX69" s="933"/>
      <c r="EY69" s="909"/>
      <c r="EZ69" s="908"/>
      <c r="FA69" s="908"/>
      <c r="FB69" s="908"/>
      <c r="FC69" s="203"/>
      <c r="FD69" s="203"/>
    </row>
    <row r="70" spans="1:163" ht="12" customHeight="1" x14ac:dyDescent="0.15">
      <c r="A70" s="203"/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3"/>
      <c r="AJ70" s="203"/>
      <c r="AK70" s="203"/>
      <c r="AL70" s="203"/>
      <c r="AM70" s="203"/>
      <c r="AN70" s="203"/>
      <c r="AO70" s="203"/>
      <c r="AP70" s="203"/>
      <c r="AQ70" s="203"/>
      <c r="AR70" s="203"/>
      <c r="AS70" s="203"/>
      <c r="AT70" s="203"/>
      <c r="AU70" s="203"/>
      <c r="AV70" s="203"/>
      <c r="AW70" s="447"/>
      <c r="AX70" s="447"/>
      <c r="AY70" s="447"/>
      <c r="AZ70" s="447"/>
      <c r="BA70" s="203"/>
      <c r="BB70" s="203"/>
      <c r="BC70" s="203"/>
      <c r="BD70" s="203"/>
      <c r="BE70" s="203"/>
      <c r="BF70" s="203"/>
      <c r="BG70" s="203"/>
      <c r="BH70" s="203"/>
      <c r="BI70" s="203"/>
      <c r="BJ70" s="203"/>
      <c r="BK70" s="203"/>
      <c r="BL70" s="203"/>
      <c r="BM70" s="203"/>
      <c r="BN70" s="203"/>
      <c r="BO70" s="203"/>
      <c r="BP70" s="203"/>
      <c r="BQ70" s="203"/>
      <c r="BR70" s="203"/>
      <c r="BS70" s="203"/>
      <c r="BT70" s="203"/>
      <c r="BU70" s="203"/>
      <c r="BV70" s="203"/>
      <c r="BW70" s="203"/>
      <c r="BX70" s="203"/>
      <c r="BY70" s="203"/>
      <c r="BZ70" s="203"/>
      <c r="CA70" s="203"/>
      <c r="CB70" s="203"/>
      <c r="CC70" s="203"/>
      <c r="CD70" s="203"/>
      <c r="CE70" s="203"/>
      <c r="CF70" s="203"/>
      <c r="CG70" s="203"/>
      <c r="CH70" s="203"/>
      <c r="CI70" s="203"/>
      <c r="CJ70" s="203"/>
      <c r="CK70" s="203"/>
      <c r="CL70" s="203"/>
      <c r="CM70" s="203"/>
      <c r="CN70" s="203"/>
      <c r="CO70" s="203"/>
      <c r="CP70" s="203"/>
      <c r="CQ70" s="203"/>
      <c r="CR70" s="203"/>
      <c r="CS70" s="203"/>
      <c r="CT70" s="203"/>
      <c r="CU70" s="203"/>
      <c r="CV70" s="203"/>
      <c r="CW70" s="203"/>
      <c r="CX70" s="203"/>
      <c r="CY70" s="203"/>
      <c r="CZ70" s="203"/>
      <c r="DA70" s="203"/>
      <c r="DB70" s="203"/>
      <c r="DC70" s="203"/>
      <c r="DD70" s="203"/>
      <c r="DE70" s="203"/>
      <c r="DF70" s="203"/>
      <c r="DG70" s="203"/>
      <c r="DH70" s="203"/>
      <c r="DI70" s="203"/>
      <c r="DJ70" s="203"/>
      <c r="DK70" s="203"/>
      <c r="DL70" s="203"/>
      <c r="DM70" s="203"/>
      <c r="DN70" s="203"/>
      <c r="DO70" s="203"/>
      <c r="DP70" s="203"/>
      <c r="DQ70" s="203"/>
      <c r="DR70" s="203"/>
      <c r="DS70" s="203"/>
      <c r="DT70" s="203"/>
      <c r="DU70" s="203"/>
      <c r="DV70" s="203"/>
      <c r="DW70" s="203"/>
      <c r="DX70" s="203"/>
      <c r="DY70" s="447"/>
      <c r="DZ70" s="447"/>
      <c r="EA70" s="447"/>
      <c r="EB70" s="447"/>
      <c r="EC70" s="203"/>
      <c r="ED70" s="203"/>
      <c r="EE70" s="203"/>
      <c r="EF70" s="203"/>
      <c r="EG70" s="203"/>
      <c r="EH70" s="203"/>
      <c r="EI70" s="203"/>
      <c r="EJ70" s="203"/>
      <c r="EK70" s="203"/>
      <c r="EL70" s="203"/>
      <c r="EM70" s="203"/>
      <c r="EN70" s="203"/>
      <c r="EO70" s="203"/>
      <c r="EP70" s="203"/>
      <c r="EQ70" s="203"/>
      <c r="ER70" s="203"/>
      <c r="ES70" s="203"/>
      <c r="ET70" s="203"/>
      <c r="EU70" s="203"/>
      <c r="EV70" s="203"/>
      <c r="EW70" s="203"/>
      <c r="EX70" s="203"/>
      <c r="EY70" s="203"/>
      <c r="EZ70" s="203"/>
      <c r="FA70" s="203"/>
      <c r="FB70" s="203"/>
      <c r="FC70" s="203"/>
      <c r="FD70" s="203"/>
    </row>
    <row r="71" spans="1:163" ht="12" customHeight="1" x14ac:dyDescent="0.15">
      <c r="A71" s="1598" t="s">
        <v>331</v>
      </c>
      <c r="B71" s="1598"/>
      <c r="C71" s="1598"/>
      <c r="D71" s="1598"/>
      <c r="E71" s="1598"/>
      <c r="F71" s="1598"/>
      <c r="G71" s="1598"/>
      <c r="H71" s="1598"/>
      <c r="I71" s="1598"/>
      <c r="J71" s="1598"/>
      <c r="K71" s="1598"/>
      <c r="L71" s="1598"/>
      <c r="M71" s="1598"/>
      <c r="N71" s="1598"/>
      <c r="O71" s="1598"/>
      <c r="P71" s="1598"/>
      <c r="Q71" s="1598"/>
      <c r="R71" s="1598"/>
      <c r="S71" s="1598"/>
      <c r="T71" s="1598"/>
      <c r="U71" s="1598"/>
      <c r="V71" s="1598"/>
      <c r="W71" s="1598"/>
      <c r="X71" s="1598"/>
      <c r="Y71" s="1598"/>
      <c r="Z71" s="1598"/>
      <c r="AA71" s="1598"/>
      <c r="AB71" s="1598"/>
      <c r="AC71" s="1598"/>
      <c r="AD71" s="1598"/>
      <c r="AE71" s="1598"/>
      <c r="AF71" s="1598"/>
      <c r="AG71" s="1598"/>
      <c r="AH71" s="1598"/>
      <c r="AI71" s="1598"/>
      <c r="AJ71" s="1598"/>
      <c r="AK71" s="1598"/>
      <c r="AL71" s="1598"/>
      <c r="AM71" s="1598"/>
      <c r="AN71" s="1598"/>
      <c r="AO71" s="1598" t="s">
        <v>332</v>
      </c>
      <c r="AP71" s="1598"/>
      <c r="AQ71" s="1598"/>
      <c r="AR71" s="1598"/>
      <c r="AS71" s="1598"/>
      <c r="AT71" s="1598"/>
      <c r="AU71" s="1598"/>
      <c r="AV71" s="1598"/>
      <c r="AW71" s="1598"/>
      <c r="AX71" s="1598"/>
      <c r="AY71" s="1598"/>
      <c r="AZ71" s="1598"/>
      <c r="BA71" s="1598"/>
      <c r="BB71" s="1598"/>
      <c r="BC71" s="1598"/>
      <c r="BD71" s="1598"/>
      <c r="BE71" s="1598"/>
      <c r="BF71" s="1598"/>
      <c r="BG71" s="1598"/>
      <c r="BH71" s="1598"/>
      <c r="BI71" s="1598"/>
      <c r="BJ71" s="1598"/>
      <c r="BK71" s="1598"/>
      <c r="BL71" s="1598"/>
      <c r="BM71" s="1598"/>
      <c r="BN71" s="1598"/>
      <c r="BO71" s="1598"/>
      <c r="BP71" s="1598"/>
      <c r="BQ71" s="1598"/>
      <c r="BR71" s="1598"/>
      <c r="BS71" s="1598"/>
      <c r="BT71" s="1598"/>
      <c r="BU71" s="1598"/>
      <c r="BV71" s="1598"/>
      <c r="BW71" s="1598"/>
      <c r="BX71" s="1598"/>
      <c r="BY71" s="1598"/>
      <c r="BZ71" s="1598"/>
      <c r="CA71" s="1598"/>
      <c r="CB71" s="1598"/>
      <c r="CC71" s="1598" t="s">
        <v>334</v>
      </c>
      <c r="CD71" s="1598"/>
      <c r="CE71" s="1598"/>
      <c r="CF71" s="1598"/>
      <c r="CG71" s="1598"/>
      <c r="CH71" s="1598"/>
      <c r="CI71" s="1598"/>
      <c r="CJ71" s="1598"/>
      <c r="CK71" s="1598"/>
      <c r="CL71" s="1598"/>
      <c r="CM71" s="1598"/>
      <c r="CN71" s="1598"/>
      <c r="CO71" s="1598"/>
      <c r="CP71" s="1598"/>
      <c r="CQ71" s="1598"/>
      <c r="CR71" s="1598"/>
      <c r="CS71" s="1598"/>
      <c r="CT71" s="1598"/>
      <c r="CU71" s="1598"/>
      <c r="CV71" s="1598"/>
      <c r="CW71" s="1598"/>
      <c r="CX71" s="1598"/>
      <c r="CY71" s="1598"/>
      <c r="CZ71" s="1598"/>
      <c r="DA71" s="1598"/>
      <c r="DB71" s="1598"/>
      <c r="DC71" s="1598"/>
      <c r="DD71" s="1598"/>
      <c r="DE71" s="1598"/>
      <c r="DF71" s="1598"/>
      <c r="DG71" s="1598"/>
      <c r="DH71" s="1598"/>
      <c r="DI71" s="1598"/>
      <c r="DJ71" s="1598"/>
      <c r="DK71" s="1598"/>
      <c r="DL71" s="1598"/>
      <c r="DM71" s="1598"/>
      <c r="DN71" s="1598"/>
      <c r="DO71" s="1598"/>
      <c r="DP71" s="1598"/>
      <c r="DQ71" s="1598" t="s">
        <v>333</v>
      </c>
      <c r="DR71" s="1598"/>
      <c r="DS71" s="1598"/>
      <c r="DT71" s="1598"/>
      <c r="DU71" s="1598"/>
      <c r="DV71" s="1598"/>
      <c r="DW71" s="1598"/>
      <c r="DX71" s="1598"/>
      <c r="DY71" s="1598"/>
      <c r="DZ71" s="1598"/>
      <c r="EA71" s="1598"/>
      <c r="EB71" s="1598"/>
      <c r="EC71" s="1598"/>
      <c r="ED71" s="1598"/>
      <c r="EE71" s="1598"/>
      <c r="EF71" s="1598"/>
      <c r="EG71" s="1598"/>
      <c r="EH71" s="1598"/>
      <c r="EI71" s="1598"/>
      <c r="EJ71" s="1598"/>
      <c r="EK71" s="1598"/>
      <c r="EL71" s="1598"/>
      <c r="EM71" s="1598"/>
      <c r="EN71" s="1598"/>
      <c r="EO71" s="1598"/>
      <c r="EP71" s="1598"/>
      <c r="EQ71" s="1598"/>
      <c r="ER71" s="1598"/>
      <c r="ES71" s="1598"/>
      <c r="ET71" s="1598"/>
      <c r="EU71" s="1598"/>
      <c r="EV71" s="1598"/>
      <c r="EW71" s="1598"/>
      <c r="EX71" s="1598"/>
      <c r="EY71" s="1598"/>
      <c r="EZ71" s="1598"/>
      <c r="FA71" s="1598"/>
      <c r="FB71" s="1598"/>
      <c r="FC71" s="1598"/>
      <c r="FD71" s="1598"/>
    </row>
    <row r="72" spans="1:163" ht="12.95" customHeight="1" x14ac:dyDescent="0.15">
      <c r="A72" s="1598"/>
      <c r="B72" s="1598"/>
      <c r="C72" s="1598"/>
      <c r="D72" s="1598"/>
      <c r="E72" s="1598"/>
      <c r="F72" s="1598"/>
      <c r="G72" s="1598"/>
      <c r="H72" s="1598"/>
      <c r="I72" s="1598"/>
      <c r="J72" s="1598"/>
      <c r="K72" s="1598"/>
      <c r="L72" s="1598"/>
      <c r="M72" s="1598"/>
      <c r="N72" s="1598"/>
      <c r="O72" s="1598"/>
      <c r="P72" s="1598"/>
      <c r="Q72" s="1598"/>
      <c r="R72" s="1598"/>
      <c r="S72" s="1598"/>
      <c r="T72" s="1598"/>
      <c r="U72" s="1598"/>
      <c r="V72" s="1598"/>
      <c r="W72" s="1598"/>
      <c r="X72" s="1598"/>
      <c r="Y72" s="1598"/>
      <c r="Z72" s="1598"/>
      <c r="AA72" s="1598"/>
      <c r="AB72" s="1598"/>
      <c r="AC72" s="1598"/>
      <c r="AD72" s="1598"/>
      <c r="AE72" s="1598"/>
      <c r="AF72" s="1598"/>
      <c r="AG72" s="1598"/>
      <c r="AH72" s="1598"/>
      <c r="AI72" s="1598"/>
      <c r="AJ72" s="1598"/>
      <c r="AK72" s="1598"/>
      <c r="AL72" s="1598"/>
      <c r="AM72" s="1598"/>
      <c r="AN72" s="1598"/>
      <c r="AO72" s="1598"/>
      <c r="AP72" s="1598"/>
      <c r="AQ72" s="1598"/>
      <c r="AR72" s="1598"/>
      <c r="AS72" s="1598"/>
      <c r="AT72" s="1598"/>
      <c r="AU72" s="1598"/>
      <c r="AV72" s="1598"/>
      <c r="AW72" s="1598"/>
      <c r="AX72" s="1598"/>
      <c r="AY72" s="1598"/>
      <c r="AZ72" s="1598"/>
      <c r="BA72" s="1598"/>
      <c r="BB72" s="1598"/>
      <c r="BC72" s="1598"/>
      <c r="BD72" s="1598"/>
      <c r="BE72" s="1598"/>
      <c r="BF72" s="1598"/>
      <c r="BG72" s="1598"/>
      <c r="BH72" s="1598"/>
      <c r="BI72" s="1598"/>
      <c r="BJ72" s="1598"/>
      <c r="BK72" s="1598"/>
      <c r="BL72" s="1598"/>
      <c r="BM72" s="1598"/>
      <c r="BN72" s="1598"/>
      <c r="BO72" s="1598"/>
      <c r="BP72" s="1598"/>
      <c r="BQ72" s="1598"/>
      <c r="BR72" s="1598"/>
      <c r="BS72" s="1598"/>
      <c r="BT72" s="1598"/>
      <c r="BU72" s="1598"/>
      <c r="BV72" s="1598"/>
      <c r="BW72" s="1598"/>
      <c r="BX72" s="1598"/>
      <c r="BY72" s="1598"/>
      <c r="BZ72" s="1598"/>
      <c r="CA72" s="1598"/>
      <c r="CB72" s="1598"/>
      <c r="CC72" s="1598"/>
      <c r="CD72" s="1598"/>
      <c r="CE72" s="1598"/>
      <c r="CF72" s="1598"/>
      <c r="CG72" s="1598"/>
      <c r="CH72" s="1598"/>
      <c r="CI72" s="1598"/>
      <c r="CJ72" s="1598"/>
      <c r="CK72" s="1598"/>
      <c r="CL72" s="1598"/>
      <c r="CM72" s="1598"/>
      <c r="CN72" s="1598"/>
      <c r="CO72" s="1598"/>
      <c r="CP72" s="1598"/>
      <c r="CQ72" s="1598"/>
      <c r="CR72" s="1598"/>
      <c r="CS72" s="1598"/>
      <c r="CT72" s="1598"/>
      <c r="CU72" s="1598"/>
      <c r="CV72" s="1598"/>
      <c r="CW72" s="1598"/>
      <c r="CX72" s="1598"/>
      <c r="CY72" s="1598"/>
      <c r="CZ72" s="1598"/>
      <c r="DA72" s="1598"/>
      <c r="DB72" s="1598"/>
      <c r="DC72" s="1598"/>
      <c r="DD72" s="1598"/>
      <c r="DE72" s="1598"/>
      <c r="DF72" s="1598"/>
      <c r="DG72" s="1598"/>
      <c r="DH72" s="1598"/>
      <c r="DI72" s="1598"/>
      <c r="DJ72" s="1598"/>
      <c r="DK72" s="1598"/>
      <c r="DL72" s="1598"/>
      <c r="DM72" s="1598"/>
      <c r="DN72" s="1598"/>
      <c r="DO72" s="1598"/>
      <c r="DP72" s="1598"/>
      <c r="DQ72" s="1598"/>
      <c r="DR72" s="1598"/>
      <c r="DS72" s="1598"/>
      <c r="DT72" s="1598"/>
      <c r="DU72" s="1598"/>
      <c r="DV72" s="1598"/>
      <c r="DW72" s="1598"/>
      <c r="DX72" s="1598"/>
      <c r="DY72" s="1598"/>
      <c r="DZ72" s="1598"/>
      <c r="EA72" s="1598"/>
      <c r="EB72" s="1598"/>
      <c r="EC72" s="1598"/>
      <c r="ED72" s="1598"/>
      <c r="EE72" s="1598"/>
      <c r="EF72" s="1598"/>
      <c r="EG72" s="1598"/>
      <c r="EH72" s="1598"/>
      <c r="EI72" s="1598"/>
      <c r="EJ72" s="1598"/>
      <c r="EK72" s="1598"/>
      <c r="EL72" s="1598"/>
      <c r="EM72" s="1598"/>
      <c r="EN72" s="1598"/>
      <c r="EO72" s="1598"/>
      <c r="EP72" s="1598"/>
      <c r="EQ72" s="1598"/>
      <c r="ER72" s="1598"/>
      <c r="ES72" s="1598"/>
      <c r="ET72" s="1598"/>
      <c r="EU72" s="1598"/>
      <c r="EV72" s="1598"/>
      <c r="EW72" s="1598"/>
      <c r="EX72" s="1598"/>
      <c r="EY72" s="1598"/>
      <c r="EZ72" s="1598"/>
      <c r="FA72" s="1598"/>
      <c r="FB72" s="1598"/>
      <c r="FC72" s="1598"/>
      <c r="FD72" s="1598"/>
    </row>
    <row r="73" spans="1:163" x14ac:dyDescent="0.15">
      <c r="A73" s="203"/>
      <c r="B73" s="203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AM73" s="226"/>
      <c r="AN73" s="203"/>
      <c r="CC73" s="203"/>
      <c r="CD73" s="203"/>
      <c r="CE73" s="203"/>
      <c r="CF73" s="203"/>
      <c r="CG73" s="203"/>
      <c r="CH73" s="203"/>
      <c r="CI73" s="203"/>
      <c r="CJ73" s="203"/>
      <c r="CK73" s="203"/>
      <c r="CL73" s="203"/>
      <c r="CM73" s="203"/>
      <c r="CN73" s="203"/>
      <c r="CO73" s="203"/>
      <c r="CP73" s="203"/>
      <c r="CQ73" s="203"/>
      <c r="CR73" s="203"/>
      <c r="CS73" s="203"/>
      <c r="CT73" s="203"/>
      <c r="CU73" s="203"/>
      <c r="CV73" s="203"/>
      <c r="CW73" s="203"/>
      <c r="CX73" s="203"/>
      <c r="CY73" s="203"/>
      <c r="DO73" s="226"/>
      <c r="DP73" s="203"/>
    </row>
    <row r="74" spans="1:163" x14ac:dyDescent="0.15"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  <c r="AM74" s="203"/>
      <c r="CE74" s="203"/>
      <c r="CF74" s="203"/>
      <c r="CG74" s="203"/>
      <c r="CH74" s="203"/>
      <c r="CI74" s="203"/>
      <c r="CJ74" s="203"/>
      <c r="CK74" s="203"/>
      <c r="CL74" s="203"/>
      <c r="CM74" s="203"/>
      <c r="CN74" s="203"/>
      <c r="CO74" s="203"/>
      <c r="CP74" s="203"/>
      <c r="CQ74" s="203"/>
      <c r="CR74" s="203"/>
      <c r="CS74" s="203"/>
      <c r="CT74" s="203"/>
      <c r="CU74" s="203"/>
      <c r="CV74" s="203"/>
      <c r="CW74" s="203"/>
      <c r="CX74" s="203"/>
      <c r="CY74" s="203"/>
      <c r="DO74" s="203"/>
    </row>
    <row r="75" spans="1:163" x14ac:dyDescent="0.15">
      <c r="C75" s="203"/>
      <c r="D75" s="203"/>
      <c r="E75" s="203"/>
      <c r="Z75" s="203"/>
      <c r="AA75" s="203"/>
      <c r="AB75" s="203"/>
      <c r="AC75" s="203"/>
      <c r="CE75" s="203"/>
      <c r="CF75" s="203"/>
      <c r="CG75" s="203"/>
      <c r="DB75" s="203"/>
      <c r="DC75" s="203"/>
      <c r="DD75" s="203"/>
      <c r="DE75" s="203"/>
      <c r="FG75" s="229"/>
    </row>
    <row r="76" spans="1:163" x14ac:dyDescent="0.15">
      <c r="C76" s="203"/>
      <c r="D76" s="203"/>
      <c r="E76" s="203"/>
      <c r="Z76" s="203"/>
      <c r="AA76" s="203"/>
      <c r="AB76" s="203"/>
      <c r="AC76" s="203"/>
      <c r="CE76" s="203"/>
      <c r="CF76" s="203"/>
      <c r="CG76" s="203"/>
      <c r="DB76" s="203"/>
      <c r="DC76" s="203"/>
      <c r="DD76" s="203"/>
      <c r="DE76" s="203"/>
      <c r="FG76" s="229"/>
    </row>
    <row r="77" spans="1:163" x14ac:dyDescent="0.15">
      <c r="C77" s="203"/>
      <c r="D77" s="203"/>
      <c r="E77" s="203"/>
      <c r="Z77" s="203"/>
      <c r="AA77" s="203"/>
      <c r="AB77" s="203"/>
      <c r="AC77" s="203"/>
      <c r="CE77" s="203"/>
      <c r="CF77" s="203"/>
      <c r="CG77" s="203"/>
      <c r="DB77" s="203"/>
      <c r="DC77" s="203"/>
      <c r="DD77" s="203"/>
      <c r="DE77" s="203"/>
      <c r="FG77" s="229"/>
    </row>
    <row r="78" spans="1:163" x14ac:dyDescent="0.15">
      <c r="C78" s="203"/>
      <c r="D78" s="203"/>
      <c r="E78" s="203"/>
      <c r="Z78" s="203"/>
      <c r="AA78" s="203"/>
      <c r="AB78" s="203"/>
      <c r="AC78" s="203"/>
      <c r="CE78" s="203"/>
      <c r="CF78" s="203"/>
      <c r="CG78" s="203"/>
      <c r="DB78" s="203"/>
      <c r="DC78" s="203"/>
      <c r="DD78" s="203"/>
      <c r="DE78" s="203"/>
      <c r="FG78" s="229"/>
    </row>
    <row r="79" spans="1:163" x14ac:dyDescent="0.15"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203"/>
      <c r="AL79" s="203"/>
      <c r="CE79" s="203"/>
      <c r="CF79" s="203"/>
      <c r="CG79" s="203"/>
      <c r="CH79" s="203"/>
      <c r="CI79" s="203"/>
      <c r="CJ79" s="203"/>
      <c r="CK79" s="203"/>
      <c r="CL79" s="203"/>
      <c r="CM79" s="203"/>
      <c r="CN79" s="203"/>
      <c r="CO79" s="203"/>
      <c r="CP79" s="203"/>
      <c r="CQ79" s="203"/>
      <c r="CR79" s="203"/>
      <c r="CS79" s="203"/>
      <c r="CT79" s="203"/>
      <c r="CU79" s="203"/>
      <c r="CV79" s="203"/>
      <c r="CW79" s="203"/>
      <c r="CX79" s="203"/>
      <c r="CY79" s="203"/>
      <c r="CZ79" s="203"/>
      <c r="DA79" s="203"/>
      <c r="DB79" s="203"/>
      <c r="DC79" s="203"/>
      <c r="DD79" s="203"/>
      <c r="DE79" s="203"/>
      <c r="DF79" s="203"/>
      <c r="DG79" s="203"/>
      <c r="DH79" s="203"/>
      <c r="DI79" s="203"/>
      <c r="DJ79" s="203"/>
      <c r="DK79" s="203"/>
      <c r="DL79" s="203"/>
      <c r="DM79" s="203"/>
      <c r="DN79" s="203"/>
      <c r="FG79" s="229"/>
    </row>
    <row r="80" spans="1:163" x14ac:dyDescent="0.15"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3"/>
      <c r="AL80" s="203"/>
      <c r="CE80" s="203"/>
      <c r="CF80" s="203"/>
      <c r="CG80" s="203"/>
      <c r="CH80" s="203"/>
      <c r="CI80" s="203"/>
      <c r="CJ80" s="203"/>
      <c r="CK80" s="203"/>
      <c r="CL80" s="203"/>
      <c r="CM80" s="203"/>
      <c r="CN80" s="203"/>
      <c r="CO80" s="203"/>
      <c r="CP80" s="203"/>
      <c r="CQ80" s="203"/>
      <c r="CR80" s="203"/>
      <c r="CS80" s="203"/>
      <c r="CT80" s="203"/>
      <c r="CU80" s="203"/>
      <c r="CV80" s="203"/>
      <c r="CW80" s="203"/>
      <c r="CX80" s="203"/>
      <c r="CY80" s="203"/>
      <c r="CZ80" s="203"/>
      <c r="DA80" s="203"/>
      <c r="DB80" s="203"/>
      <c r="DC80" s="203"/>
      <c r="DD80" s="203"/>
      <c r="DE80" s="203"/>
      <c r="DF80" s="203"/>
      <c r="DG80" s="203"/>
      <c r="DH80" s="203"/>
      <c r="DI80" s="203"/>
      <c r="DJ80" s="203"/>
      <c r="DK80" s="203"/>
      <c r="DL80" s="203"/>
      <c r="DM80" s="203"/>
      <c r="DN80" s="203"/>
    </row>
    <row r="81" spans="3:118" x14ac:dyDescent="0.15"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  <c r="U81" s="203"/>
      <c r="V81" s="203"/>
      <c r="W81" s="203"/>
      <c r="X81" s="203"/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I81" s="203"/>
      <c r="AJ81" s="203"/>
      <c r="AK81" s="203"/>
      <c r="AL81" s="203"/>
      <c r="CE81" s="203"/>
      <c r="CF81" s="203"/>
      <c r="CG81" s="203"/>
      <c r="CH81" s="203"/>
      <c r="CI81" s="203"/>
      <c r="CJ81" s="203"/>
      <c r="CK81" s="203"/>
      <c r="CL81" s="203"/>
      <c r="CM81" s="203"/>
      <c r="CN81" s="203"/>
      <c r="CO81" s="203"/>
      <c r="CP81" s="203"/>
      <c r="CQ81" s="203"/>
      <c r="CR81" s="203"/>
      <c r="CS81" s="203"/>
      <c r="CT81" s="203"/>
      <c r="CU81" s="203"/>
      <c r="CV81" s="203"/>
      <c r="CW81" s="203"/>
      <c r="CX81" s="203"/>
      <c r="CY81" s="203"/>
      <c r="CZ81" s="203"/>
      <c r="DA81" s="203"/>
      <c r="DB81" s="203"/>
      <c r="DC81" s="203"/>
      <c r="DD81" s="203"/>
      <c r="DE81" s="203"/>
      <c r="DF81" s="203"/>
      <c r="DG81" s="203"/>
      <c r="DH81" s="203"/>
      <c r="DI81" s="203"/>
      <c r="DJ81" s="203"/>
      <c r="DK81" s="203"/>
      <c r="DL81" s="203"/>
      <c r="DM81" s="203"/>
      <c r="DN81" s="203"/>
    </row>
    <row r="82" spans="3:118" x14ac:dyDescent="0.15"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  <c r="X82" s="203"/>
      <c r="Y82" s="203"/>
      <c r="Z82" s="203"/>
      <c r="AA82" s="203"/>
      <c r="AB82" s="203"/>
      <c r="AC82" s="203"/>
      <c r="AD82" s="203"/>
      <c r="AE82" s="203"/>
      <c r="AF82" s="203"/>
      <c r="AG82" s="203"/>
      <c r="AH82" s="203"/>
      <c r="AI82" s="203"/>
      <c r="AJ82" s="203"/>
      <c r="AK82" s="203"/>
      <c r="AL82" s="203"/>
      <c r="CE82" s="203"/>
      <c r="CF82" s="203"/>
      <c r="CG82" s="203"/>
      <c r="CH82" s="203"/>
      <c r="CI82" s="203"/>
      <c r="CJ82" s="203"/>
      <c r="CK82" s="203"/>
      <c r="CL82" s="203"/>
      <c r="CM82" s="203"/>
      <c r="CN82" s="203"/>
      <c r="CO82" s="203"/>
      <c r="CP82" s="203"/>
      <c r="CQ82" s="203"/>
      <c r="CR82" s="203"/>
      <c r="CS82" s="203"/>
      <c r="CT82" s="203"/>
      <c r="CU82" s="203"/>
      <c r="CV82" s="203"/>
      <c r="CW82" s="203"/>
      <c r="CX82" s="203"/>
      <c r="CY82" s="203"/>
      <c r="CZ82" s="203"/>
      <c r="DA82" s="203"/>
      <c r="DB82" s="203"/>
      <c r="DC82" s="203"/>
      <c r="DD82" s="203"/>
      <c r="DE82" s="203"/>
      <c r="DF82" s="203"/>
      <c r="DG82" s="203"/>
      <c r="DH82" s="203"/>
      <c r="DI82" s="203"/>
      <c r="DJ82" s="203"/>
      <c r="DK82" s="203"/>
      <c r="DL82" s="203"/>
      <c r="DM82" s="203"/>
      <c r="DN82" s="203"/>
    </row>
    <row r="83" spans="3:118" x14ac:dyDescent="0.15"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3"/>
      <c r="Y83" s="203"/>
      <c r="Z83" s="203"/>
      <c r="AA83" s="203"/>
      <c r="AB83" s="203"/>
      <c r="AC83" s="203"/>
      <c r="AD83" s="203"/>
      <c r="AE83" s="203"/>
      <c r="AF83" s="203"/>
      <c r="AG83" s="203"/>
      <c r="AH83" s="203"/>
      <c r="AI83" s="203"/>
      <c r="AJ83" s="203"/>
      <c r="AK83" s="203"/>
      <c r="AL83" s="203"/>
      <c r="CE83" s="203"/>
      <c r="CF83" s="203"/>
      <c r="CG83" s="203"/>
      <c r="CH83" s="203"/>
      <c r="CI83" s="203"/>
      <c r="CJ83" s="203"/>
      <c r="CK83" s="203"/>
      <c r="CL83" s="203"/>
      <c r="CM83" s="203"/>
      <c r="CN83" s="203"/>
      <c r="CO83" s="203"/>
      <c r="CP83" s="203"/>
      <c r="CQ83" s="203"/>
      <c r="CR83" s="203"/>
      <c r="CS83" s="203"/>
      <c r="CT83" s="203"/>
      <c r="CU83" s="203"/>
      <c r="CV83" s="203"/>
      <c r="CW83" s="203"/>
      <c r="CX83" s="203"/>
      <c r="CY83" s="203"/>
      <c r="CZ83" s="203"/>
      <c r="DA83" s="203"/>
      <c r="DB83" s="203"/>
      <c r="DC83" s="203"/>
      <c r="DD83" s="203"/>
      <c r="DE83" s="203"/>
      <c r="DF83" s="203"/>
      <c r="DG83" s="203"/>
      <c r="DH83" s="203"/>
      <c r="DI83" s="203"/>
      <c r="DJ83" s="203"/>
      <c r="DK83" s="203"/>
      <c r="DL83" s="203"/>
      <c r="DM83" s="203"/>
      <c r="DN83" s="203"/>
    </row>
  </sheetData>
  <mergeCells count="1395">
    <mergeCell ref="DS68:DV69"/>
    <mergeCell ref="DW68:DX69"/>
    <mergeCell ref="DY68:DZ69"/>
    <mergeCell ref="EA68:EB69"/>
    <mergeCell ref="EC68:EN69"/>
    <mergeCell ref="EO68:ER68"/>
    <mergeCell ref="ES68:EU69"/>
    <mergeCell ref="EV68:EX69"/>
    <mergeCell ref="EY68:FB69"/>
    <mergeCell ref="EO69:ER69"/>
    <mergeCell ref="DY66:DZ67"/>
    <mergeCell ref="EA66:EB67"/>
    <mergeCell ref="EC66:EE67"/>
    <mergeCell ref="EF66:EH66"/>
    <mergeCell ref="EI66:EK67"/>
    <mergeCell ref="EL66:EN67"/>
    <mergeCell ref="EO66:ER66"/>
    <mergeCell ref="ES66:EU67"/>
    <mergeCell ref="EV66:EX67"/>
    <mergeCell ref="EY66:FB67"/>
    <mergeCell ref="EF67:EH67"/>
    <mergeCell ref="EO67:ER67"/>
    <mergeCell ref="DS64:DV65"/>
    <mergeCell ref="DW64:DX65"/>
    <mergeCell ref="DY64:DZ65"/>
    <mergeCell ref="EA64:EB65"/>
    <mergeCell ref="EC64:EE65"/>
    <mergeCell ref="EF64:EH64"/>
    <mergeCell ref="EI64:EK65"/>
    <mergeCell ref="EL64:EN65"/>
    <mergeCell ref="EO64:ER64"/>
    <mergeCell ref="ES64:EU65"/>
    <mergeCell ref="EV64:EX65"/>
    <mergeCell ref="EY64:FB65"/>
    <mergeCell ref="EF65:EH65"/>
    <mergeCell ref="EO65:ER65"/>
    <mergeCell ref="DS66:DV67"/>
    <mergeCell ref="DW66:DX67"/>
    <mergeCell ref="ES60:EU61"/>
    <mergeCell ref="EV60:EX61"/>
    <mergeCell ref="EY60:FB61"/>
    <mergeCell ref="EF61:EH61"/>
    <mergeCell ref="EO61:ER61"/>
    <mergeCell ref="DS62:DV63"/>
    <mergeCell ref="DW62:DX63"/>
    <mergeCell ref="DY62:DZ63"/>
    <mergeCell ref="EA62:EB63"/>
    <mergeCell ref="EC62:EE63"/>
    <mergeCell ref="EF62:EH62"/>
    <mergeCell ref="EI62:EK63"/>
    <mergeCell ref="EL62:EN63"/>
    <mergeCell ref="EO62:ER62"/>
    <mergeCell ref="ES62:EU63"/>
    <mergeCell ref="EV62:EX63"/>
    <mergeCell ref="EY62:FB63"/>
    <mergeCell ref="EF63:EH63"/>
    <mergeCell ref="EO63:ER63"/>
    <mergeCell ref="DS60:DV61"/>
    <mergeCell ref="DW60:DX61"/>
    <mergeCell ref="DY60:DZ61"/>
    <mergeCell ref="EA60:EB61"/>
    <mergeCell ref="EC60:EE61"/>
    <mergeCell ref="EF60:EH60"/>
    <mergeCell ref="EI60:EK61"/>
    <mergeCell ref="EL60:EN61"/>
    <mergeCell ref="EO60:ER60"/>
    <mergeCell ref="ES56:EU57"/>
    <mergeCell ref="EV56:EX57"/>
    <mergeCell ref="EY56:FB57"/>
    <mergeCell ref="EF57:EH57"/>
    <mergeCell ref="EO57:ER57"/>
    <mergeCell ref="DS58:DV59"/>
    <mergeCell ref="DW58:DX59"/>
    <mergeCell ref="DY58:DZ59"/>
    <mergeCell ref="EA58:EB59"/>
    <mergeCell ref="EC58:EE59"/>
    <mergeCell ref="EF58:EH58"/>
    <mergeCell ref="EI58:EK59"/>
    <mergeCell ref="EL58:EN59"/>
    <mergeCell ref="EO58:ER58"/>
    <mergeCell ref="ES58:EU59"/>
    <mergeCell ref="EV58:EX59"/>
    <mergeCell ref="EY58:FB59"/>
    <mergeCell ref="EF59:EH59"/>
    <mergeCell ref="EO59:ER59"/>
    <mergeCell ref="DS56:DV57"/>
    <mergeCell ref="DW56:DX57"/>
    <mergeCell ref="DY56:DZ57"/>
    <mergeCell ref="EA56:EB57"/>
    <mergeCell ref="EC56:EE57"/>
    <mergeCell ref="EF56:EH56"/>
    <mergeCell ref="EI56:EK57"/>
    <mergeCell ref="EL56:EN57"/>
    <mergeCell ref="EO56:ER56"/>
    <mergeCell ref="ES52:EU53"/>
    <mergeCell ref="EV52:EX53"/>
    <mergeCell ref="EY52:FB53"/>
    <mergeCell ref="EF53:EH53"/>
    <mergeCell ref="EO53:ER53"/>
    <mergeCell ref="DS54:DV55"/>
    <mergeCell ref="DW54:DX55"/>
    <mergeCell ref="DY54:DZ55"/>
    <mergeCell ref="EA54:EB55"/>
    <mergeCell ref="EC54:EE55"/>
    <mergeCell ref="EF54:EH54"/>
    <mergeCell ref="EI54:EK55"/>
    <mergeCell ref="EL54:EN55"/>
    <mergeCell ref="EO54:ER54"/>
    <mergeCell ref="ES54:EU55"/>
    <mergeCell ref="EV54:EX55"/>
    <mergeCell ref="EY54:FB55"/>
    <mergeCell ref="EF55:EH55"/>
    <mergeCell ref="EO55:ER55"/>
    <mergeCell ref="DS52:DV53"/>
    <mergeCell ref="DW52:DX53"/>
    <mergeCell ref="DY52:DZ53"/>
    <mergeCell ref="EA52:EB53"/>
    <mergeCell ref="EC52:EE53"/>
    <mergeCell ref="EF52:EH52"/>
    <mergeCell ref="EI52:EK53"/>
    <mergeCell ref="EL52:EN53"/>
    <mergeCell ref="EO52:ER52"/>
    <mergeCell ref="ES48:EU49"/>
    <mergeCell ref="EV48:EX49"/>
    <mergeCell ref="EY48:FB49"/>
    <mergeCell ref="EF49:EH49"/>
    <mergeCell ref="EO49:ER49"/>
    <mergeCell ref="DS50:DV51"/>
    <mergeCell ref="DW50:DX51"/>
    <mergeCell ref="DY50:DZ51"/>
    <mergeCell ref="EA50:EB51"/>
    <mergeCell ref="EC50:EE51"/>
    <mergeCell ref="EF50:EH50"/>
    <mergeCell ref="EI50:EK51"/>
    <mergeCell ref="EL50:EN51"/>
    <mergeCell ref="EO50:ER50"/>
    <mergeCell ref="ES50:EU51"/>
    <mergeCell ref="EV50:EX51"/>
    <mergeCell ref="EY50:FB51"/>
    <mergeCell ref="EF51:EH51"/>
    <mergeCell ref="EO51:ER51"/>
    <mergeCell ref="DS48:DV49"/>
    <mergeCell ref="DW48:DX49"/>
    <mergeCell ref="DY48:DZ49"/>
    <mergeCell ref="EA48:EB49"/>
    <mergeCell ref="EC48:EE49"/>
    <mergeCell ref="EF48:EH48"/>
    <mergeCell ref="EI48:EK49"/>
    <mergeCell ref="EL48:EN49"/>
    <mergeCell ref="EO48:ER48"/>
    <mergeCell ref="ES44:EU45"/>
    <mergeCell ref="EV44:EX45"/>
    <mergeCell ref="EY44:FB45"/>
    <mergeCell ref="EF45:EH45"/>
    <mergeCell ref="EO45:ER45"/>
    <mergeCell ref="DS46:DV47"/>
    <mergeCell ref="DW46:DX47"/>
    <mergeCell ref="DY46:DZ47"/>
    <mergeCell ref="EA46:EB47"/>
    <mergeCell ref="EC46:EE47"/>
    <mergeCell ref="EF46:EH46"/>
    <mergeCell ref="EI46:EK47"/>
    <mergeCell ref="EL46:EN47"/>
    <mergeCell ref="EO46:ER46"/>
    <mergeCell ref="ES46:EU47"/>
    <mergeCell ref="EV46:EX47"/>
    <mergeCell ref="EY46:FB47"/>
    <mergeCell ref="EF47:EH47"/>
    <mergeCell ref="EO47:ER47"/>
    <mergeCell ref="DS44:DV45"/>
    <mergeCell ref="DW44:DX45"/>
    <mergeCell ref="DY44:DZ45"/>
    <mergeCell ref="EA44:EB45"/>
    <mergeCell ref="EC44:EE45"/>
    <mergeCell ref="EF44:EH44"/>
    <mergeCell ref="EI44:EK45"/>
    <mergeCell ref="EL44:EN45"/>
    <mergeCell ref="EO44:ER44"/>
    <mergeCell ref="ES40:EU41"/>
    <mergeCell ref="EV40:EX41"/>
    <mergeCell ref="EY40:FB41"/>
    <mergeCell ref="EF41:EH41"/>
    <mergeCell ref="EO41:ER41"/>
    <mergeCell ref="DS42:DV43"/>
    <mergeCell ref="DW42:DX43"/>
    <mergeCell ref="DY42:DZ43"/>
    <mergeCell ref="EA42:EB43"/>
    <mergeCell ref="EC42:EE43"/>
    <mergeCell ref="EF42:EH42"/>
    <mergeCell ref="EI42:EK43"/>
    <mergeCell ref="EL42:EN43"/>
    <mergeCell ref="EO42:ER42"/>
    <mergeCell ref="ES42:EU43"/>
    <mergeCell ref="EV42:EX43"/>
    <mergeCell ref="EY42:FB43"/>
    <mergeCell ref="EF43:EH43"/>
    <mergeCell ref="EO43:ER43"/>
    <mergeCell ref="DS40:DV41"/>
    <mergeCell ref="DW40:DX41"/>
    <mergeCell ref="DY40:DZ41"/>
    <mergeCell ref="EA40:EB41"/>
    <mergeCell ref="EC40:EE41"/>
    <mergeCell ref="EF40:EH40"/>
    <mergeCell ref="EI40:EK41"/>
    <mergeCell ref="EL40:EN41"/>
    <mergeCell ref="EO40:ER40"/>
    <mergeCell ref="ES36:EU37"/>
    <mergeCell ref="EV36:EX37"/>
    <mergeCell ref="EY36:FB37"/>
    <mergeCell ref="EF37:EH37"/>
    <mergeCell ref="EO37:ER37"/>
    <mergeCell ref="DS38:DV39"/>
    <mergeCell ref="DW38:DX39"/>
    <mergeCell ref="DY38:DZ39"/>
    <mergeCell ref="EA38:EB39"/>
    <mergeCell ref="EC38:EE39"/>
    <mergeCell ref="EF38:EH38"/>
    <mergeCell ref="EI38:EK39"/>
    <mergeCell ref="EL38:EN39"/>
    <mergeCell ref="EO38:ER38"/>
    <mergeCell ref="ES38:EU39"/>
    <mergeCell ref="EV38:EX39"/>
    <mergeCell ref="EY38:FB39"/>
    <mergeCell ref="EF39:EH39"/>
    <mergeCell ref="EO39:ER39"/>
    <mergeCell ref="DS36:DV37"/>
    <mergeCell ref="DW36:DX37"/>
    <mergeCell ref="DY36:DZ37"/>
    <mergeCell ref="EA36:EB37"/>
    <mergeCell ref="EC36:EE37"/>
    <mergeCell ref="EF36:EH36"/>
    <mergeCell ref="EI36:EK37"/>
    <mergeCell ref="EL36:EN37"/>
    <mergeCell ref="EO36:ER36"/>
    <mergeCell ref="ES32:EU33"/>
    <mergeCell ref="EV32:EX33"/>
    <mergeCell ref="EY32:FB33"/>
    <mergeCell ref="EF33:EH33"/>
    <mergeCell ref="EO33:ER33"/>
    <mergeCell ref="DS34:DV35"/>
    <mergeCell ref="DW34:DX35"/>
    <mergeCell ref="DY34:DZ35"/>
    <mergeCell ref="EA34:EB35"/>
    <mergeCell ref="EC34:EE35"/>
    <mergeCell ref="EF34:EH34"/>
    <mergeCell ref="EI34:EK35"/>
    <mergeCell ref="EL34:EN35"/>
    <mergeCell ref="EO34:ER34"/>
    <mergeCell ref="ES34:EU35"/>
    <mergeCell ref="EV34:EX35"/>
    <mergeCell ref="EY34:FB35"/>
    <mergeCell ref="EF35:EH35"/>
    <mergeCell ref="EO35:ER35"/>
    <mergeCell ref="DS32:DV33"/>
    <mergeCell ref="DW32:DX33"/>
    <mergeCell ref="DY32:DZ33"/>
    <mergeCell ref="EA32:EB33"/>
    <mergeCell ref="EC32:EE33"/>
    <mergeCell ref="EF32:EH32"/>
    <mergeCell ref="EI32:EK33"/>
    <mergeCell ref="EL32:EN33"/>
    <mergeCell ref="EO32:ER32"/>
    <mergeCell ref="ES28:EU29"/>
    <mergeCell ref="EV28:EX29"/>
    <mergeCell ref="EY28:FB29"/>
    <mergeCell ref="EF29:EH29"/>
    <mergeCell ref="EO29:ER29"/>
    <mergeCell ref="DS30:DV31"/>
    <mergeCell ref="DW30:DX31"/>
    <mergeCell ref="DY30:DZ31"/>
    <mergeCell ref="EA30:EB31"/>
    <mergeCell ref="EC30:EE31"/>
    <mergeCell ref="EF30:EH30"/>
    <mergeCell ref="EI30:EK31"/>
    <mergeCell ref="EL30:EN31"/>
    <mergeCell ref="EO30:ER30"/>
    <mergeCell ref="ES30:EU31"/>
    <mergeCell ref="EV30:EX31"/>
    <mergeCell ref="EY30:FB31"/>
    <mergeCell ref="EF31:EH31"/>
    <mergeCell ref="EO31:ER31"/>
    <mergeCell ref="DS28:DV29"/>
    <mergeCell ref="DW28:DX29"/>
    <mergeCell ref="DY28:DZ29"/>
    <mergeCell ref="EA28:EB29"/>
    <mergeCell ref="EC28:EE29"/>
    <mergeCell ref="EF28:EH28"/>
    <mergeCell ref="EI28:EK29"/>
    <mergeCell ref="EL28:EN29"/>
    <mergeCell ref="EO28:ER28"/>
    <mergeCell ref="ES24:EU25"/>
    <mergeCell ref="EV24:EX25"/>
    <mergeCell ref="EY24:FB25"/>
    <mergeCell ref="EF25:EH25"/>
    <mergeCell ref="EO25:ER25"/>
    <mergeCell ref="DS26:DV27"/>
    <mergeCell ref="DW26:DX27"/>
    <mergeCell ref="DY26:DZ27"/>
    <mergeCell ref="EA26:EB27"/>
    <mergeCell ref="EC26:EE27"/>
    <mergeCell ref="EF26:EH26"/>
    <mergeCell ref="EI26:EK27"/>
    <mergeCell ref="EL26:EN27"/>
    <mergeCell ref="EO26:ER26"/>
    <mergeCell ref="ES26:EU27"/>
    <mergeCell ref="EV26:EX27"/>
    <mergeCell ref="EY26:FB27"/>
    <mergeCell ref="EF27:EH27"/>
    <mergeCell ref="EO27:ER27"/>
    <mergeCell ref="DS24:DV25"/>
    <mergeCell ref="DW24:DX25"/>
    <mergeCell ref="DY24:DZ25"/>
    <mergeCell ref="EA24:EB25"/>
    <mergeCell ref="EC24:EE25"/>
    <mergeCell ref="EF24:EH24"/>
    <mergeCell ref="EI24:EK25"/>
    <mergeCell ref="EL24:EN25"/>
    <mergeCell ref="EO24:ER24"/>
    <mergeCell ref="ES20:EU21"/>
    <mergeCell ref="EV20:EX21"/>
    <mergeCell ref="EY20:FB21"/>
    <mergeCell ref="EF21:EH21"/>
    <mergeCell ref="EO21:ER21"/>
    <mergeCell ref="DS22:DV23"/>
    <mergeCell ref="DW22:DX23"/>
    <mergeCell ref="DY22:DZ23"/>
    <mergeCell ref="EA22:EB23"/>
    <mergeCell ref="EC22:EE23"/>
    <mergeCell ref="EF22:EH22"/>
    <mergeCell ref="EI22:EK23"/>
    <mergeCell ref="EL22:EN23"/>
    <mergeCell ref="EO22:ER22"/>
    <mergeCell ref="ES22:EU23"/>
    <mergeCell ref="EV22:EX23"/>
    <mergeCell ref="EY22:FB23"/>
    <mergeCell ref="EF23:EH23"/>
    <mergeCell ref="EO23:ER23"/>
    <mergeCell ref="DS20:DV21"/>
    <mergeCell ref="DW20:DX21"/>
    <mergeCell ref="DY20:DZ21"/>
    <mergeCell ref="EA20:EB21"/>
    <mergeCell ref="EC20:EE21"/>
    <mergeCell ref="EF20:EH20"/>
    <mergeCell ref="EI20:EK21"/>
    <mergeCell ref="EL20:EN21"/>
    <mergeCell ref="EO20:ER20"/>
    <mergeCell ref="ES16:EU17"/>
    <mergeCell ref="EV16:EX17"/>
    <mergeCell ref="EY16:FB17"/>
    <mergeCell ref="EF17:EH17"/>
    <mergeCell ref="EO17:ER17"/>
    <mergeCell ref="DS18:DV19"/>
    <mergeCell ref="DW18:DX19"/>
    <mergeCell ref="DY18:DZ19"/>
    <mergeCell ref="EA18:EB19"/>
    <mergeCell ref="EC18:EE19"/>
    <mergeCell ref="EF18:EH18"/>
    <mergeCell ref="EI18:EK19"/>
    <mergeCell ref="EL18:EN19"/>
    <mergeCell ref="EO18:ER18"/>
    <mergeCell ref="ES18:EU19"/>
    <mergeCell ref="EV18:EX19"/>
    <mergeCell ref="EY18:FB19"/>
    <mergeCell ref="EF19:EH19"/>
    <mergeCell ref="EO19:ER19"/>
    <mergeCell ref="DS16:DV17"/>
    <mergeCell ref="DW16:DX17"/>
    <mergeCell ref="DY16:DZ17"/>
    <mergeCell ref="EA16:EB17"/>
    <mergeCell ref="EC16:EE17"/>
    <mergeCell ref="EF16:EH16"/>
    <mergeCell ref="EI16:EK17"/>
    <mergeCell ref="EL16:EN17"/>
    <mergeCell ref="EO16:ER16"/>
    <mergeCell ref="EF13:EH13"/>
    <mergeCell ref="EO13:ER13"/>
    <mergeCell ref="EV11:EX11"/>
    <mergeCell ref="EY11:FB11"/>
    <mergeCell ref="DS14:DV15"/>
    <mergeCell ref="DW14:DX15"/>
    <mergeCell ref="DY14:DZ15"/>
    <mergeCell ref="EA14:EB15"/>
    <mergeCell ref="EC14:EE15"/>
    <mergeCell ref="EF14:EH14"/>
    <mergeCell ref="EI14:EK15"/>
    <mergeCell ref="EL14:EN15"/>
    <mergeCell ref="EO14:ER14"/>
    <mergeCell ref="ES14:EU15"/>
    <mergeCell ref="EV14:EX15"/>
    <mergeCell ref="EY14:FB15"/>
    <mergeCell ref="EF15:EH15"/>
    <mergeCell ref="EO15:ER15"/>
    <mergeCell ref="DS12:DV13"/>
    <mergeCell ref="DW12:DX13"/>
    <mergeCell ref="DY12:DZ13"/>
    <mergeCell ref="EA12:EB13"/>
    <mergeCell ref="EC12:EE13"/>
    <mergeCell ref="EF12:EH12"/>
    <mergeCell ref="EI12:EK13"/>
    <mergeCell ref="EL12:EN13"/>
    <mergeCell ref="EO12:ER12"/>
    <mergeCell ref="DS10:DV11"/>
    <mergeCell ref="EW3:FB3"/>
    <mergeCell ref="DS8:DV9"/>
    <mergeCell ref="DW8:DX9"/>
    <mergeCell ref="DY8:EB8"/>
    <mergeCell ref="EC8:EE9"/>
    <mergeCell ref="EF8:EH8"/>
    <mergeCell ref="EI8:EK9"/>
    <mergeCell ref="EL8:EN9"/>
    <mergeCell ref="EO8:FB8"/>
    <mergeCell ref="DY9:DZ9"/>
    <mergeCell ref="EA9:EB9"/>
    <mergeCell ref="EF9:EH9"/>
    <mergeCell ref="EO9:ER9"/>
    <mergeCell ref="ES9:EU9"/>
    <mergeCell ref="EV9:EX9"/>
    <mergeCell ref="EY9:FB9"/>
    <mergeCell ref="EF2:EO5"/>
    <mergeCell ref="I22:L22"/>
    <mergeCell ref="BG24:BI25"/>
    <mergeCell ref="BM11:BP11"/>
    <mergeCell ref="BM10:BZ10"/>
    <mergeCell ref="BQ11:BS11"/>
    <mergeCell ref="BT11:BV11"/>
    <mergeCell ref="BW11:BZ11"/>
    <mergeCell ref="BA10:BC11"/>
    <mergeCell ref="BM16:BP16"/>
    <mergeCell ref="BQ16:BS17"/>
    <mergeCell ref="BT16:BV17"/>
    <mergeCell ref="BT14:BV15"/>
    <mergeCell ref="AQ10:AT11"/>
    <mergeCell ref="AU10:AV11"/>
    <mergeCell ref="AF14:AH14"/>
    <mergeCell ref="Y22:AL22"/>
    <mergeCell ref="ET3:EV3"/>
    <mergeCell ref="DW10:DX11"/>
    <mergeCell ref="DY10:EB10"/>
    <mergeCell ref="EC10:EE11"/>
    <mergeCell ref="EF10:EH10"/>
    <mergeCell ref="EI10:EK11"/>
    <mergeCell ref="EL10:EN11"/>
    <mergeCell ref="EO10:FB10"/>
    <mergeCell ref="DY11:DZ11"/>
    <mergeCell ref="EA11:EB11"/>
    <mergeCell ref="EF11:EH11"/>
    <mergeCell ref="EO11:ER11"/>
    <mergeCell ref="ES11:EU11"/>
    <mergeCell ref="ES12:EU13"/>
    <mergeCell ref="EV12:EX13"/>
    <mergeCell ref="EY12:FB13"/>
    <mergeCell ref="C9:M10"/>
    <mergeCell ref="BT22:BV23"/>
    <mergeCell ref="BW22:BZ23"/>
    <mergeCell ref="BD23:BF23"/>
    <mergeCell ref="AW24:AX25"/>
    <mergeCell ref="AY24:AZ25"/>
    <mergeCell ref="AU16:AV17"/>
    <mergeCell ref="AQ16:AT17"/>
    <mergeCell ref="AQ18:AT19"/>
    <mergeCell ref="AQ20:AT21"/>
    <mergeCell ref="G26:H27"/>
    <mergeCell ref="I26:J27"/>
    <mergeCell ref="P25:R25"/>
    <mergeCell ref="C26:F27"/>
    <mergeCell ref="M26:O27"/>
    <mergeCell ref="P26:R26"/>
    <mergeCell ref="P27:R27"/>
    <mergeCell ref="BQ20:BS21"/>
    <mergeCell ref="BT20:BV21"/>
    <mergeCell ref="BW20:BZ21"/>
    <mergeCell ref="BD21:BF21"/>
    <mergeCell ref="BM21:BP21"/>
    <mergeCell ref="BQ24:BS25"/>
    <mergeCell ref="BT24:BV25"/>
    <mergeCell ref="BW24:BZ25"/>
    <mergeCell ref="BD25:BF25"/>
    <mergeCell ref="BM25:BP25"/>
    <mergeCell ref="BD26:BF26"/>
    <mergeCell ref="BG26:BI27"/>
    <mergeCell ref="BJ26:BL27"/>
    <mergeCell ref="BD24:BF24"/>
    <mergeCell ref="Y25:AB25"/>
    <mergeCell ref="AC26:AE27"/>
    <mergeCell ref="AF26:AH27"/>
    <mergeCell ref="AI26:AL27"/>
    <mergeCell ref="AU20:AV21"/>
    <mergeCell ref="AW20:AX21"/>
    <mergeCell ref="AY20:AZ21"/>
    <mergeCell ref="BA20:BC21"/>
    <mergeCell ref="AY18:AZ19"/>
    <mergeCell ref="BA18:BC19"/>
    <mergeCell ref="AU18:AV19"/>
    <mergeCell ref="AQ26:AT27"/>
    <mergeCell ref="BA26:BC27"/>
    <mergeCell ref="AQ24:AT25"/>
    <mergeCell ref="BA24:BC25"/>
    <mergeCell ref="V22:X23"/>
    <mergeCell ref="AU22:AV23"/>
    <mergeCell ref="C17:V21"/>
    <mergeCell ref="V24:X25"/>
    <mergeCell ref="AW18:AX19"/>
    <mergeCell ref="AA17:AE18"/>
    <mergeCell ref="S26:U27"/>
    <mergeCell ref="G24:H25"/>
    <mergeCell ref="I24:J25"/>
    <mergeCell ref="K24:L25"/>
    <mergeCell ref="C24:F25"/>
    <mergeCell ref="M24:O25"/>
    <mergeCell ref="P24:R24"/>
    <mergeCell ref="P23:R23"/>
    <mergeCell ref="I23:J23"/>
    <mergeCell ref="K23:L23"/>
    <mergeCell ref="G22:H23"/>
    <mergeCell ref="AF17:AH18"/>
    <mergeCell ref="AF15:AH16"/>
    <mergeCell ref="X19:Z20"/>
    <mergeCell ref="X17:Z18"/>
    <mergeCell ref="X15:Z16"/>
    <mergeCell ref="AI17:AM18"/>
    <mergeCell ref="AI15:AM16"/>
    <mergeCell ref="AA19:AM20"/>
    <mergeCell ref="Y31:AB31"/>
    <mergeCell ref="AC34:AE35"/>
    <mergeCell ref="AF34:AH35"/>
    <mergeCell ref="AI34:AL35"/>
    <mergeCell ref="P35:R35"/>
    <mergeCell ref="AF48:AH49"/>
    <mergeCell ref="Y48:AB48"/>
    <mergeCell ref="BA16:BC17"/>
    <mergeCell ref="AW16:AX17"/>
    <mergeCell ref="AY16:AZ17"/>
    <mergeCell ref="AY46:AZ47"/>
    <mergeCell ref="BA46:BC47"/>
    <mergeCell ref="AU28:AV29"/>
    <mergeCell ref="P29:R29"/>
    <mergeCell ref="S40:U41"/>
    <mergeCell ref="V40:X41"/>
    <mergeCell ref="AC40:AE41"/>
    <mergeCell ref="AF40:AH41"/>
    <mergeCell ref="AI40:AL41"/>
    <mergeCell ref="Y40:AB40"/>
    <mergeCell ref="Y41:AB41"/>
    <mergeCell ref="AC42:AE43"/>
    <mergeCell ref="AF42:AH43"/>
    <mergeCell ref="AI23:AL23"/>
    <mergeCell ref="Y29:AB29"/>
    <mergeCell ref="M56:X57"/>
    <mergeCell ref="M54:X55"/>
    <mergeCell ref="M52:X53"/>
    <mergeCell ref="C42:F43"/>
    <mergeCell ref="G42:H43"/>
    <mergeCell ref="I42:J43"/>
    <mergeCell ref="K42:L43"/>
    <mergeCell ref="M42:O43"/>
    <mergeCell ref="C48:F49"/>
    <mergeCell ref="C28:F29"/>
    <mergeCell ref="G28:H29"/>
    <mergeCell ref="I28:J29"/>
    <mergeCell ref="K28:L29"/>
    <mergeCell ref="M28:O29"/>
    <mergeCell ref="P28:R28"/>
    <mergeCell ref="AI52:AL53"/>
    <mergeCell ref="G52:H53"/>
    <mergeCell ref="AF54:AH55"/>
    <mergeCell ref="AI54:AL55"/>
    <mergeCell ref="I52:J53"/>
    <mergeCell ref="S28:U29"/>
    <mergeCell ref="V28:X29"/>
    <mergeCell ref="AC28:AE29"/>
    <mergeCell ref="AF28:AH29"/>
    <mergeCell ref="AI28:AL29"/>
    <mergeCell ref="Y28:AB28"/>
    <mergeCell ref="V30:X31"/>
    <mergeCell ref="Y30:AB30"/>
    <mergeCell ref="AC30:AE31"/>
    <mergeCell ref="AF30:AH31"/>
    <mergeCell ref="AI30:AL31"/>
    <mergeCell ref="K40:L41"/>
    <mergeCell ref="C55:L55"/>
    <mergeCell ref="Y24:AB24"/>
    <mergeCell ref="C22:F23"/>
    <mergeCell ref="M22:O23"/>
    <mergeCell ref="P22:R22"/>
    <mergeCell ref="C52:F53"/>
    <mergeCell ref="S44:U45"/>
    <mergeCell ref="V44:X45"/>
    <mergeCell ref="AC44:AE45"/>
    <mergeCell ref="AF44:AH45"/>
    <mergeCell ref="AI44:AL45"/>
    <mergeCell ref="Y44:AB44"/>
    <mergeCell ref="Y45:AB45"/>
    <mergeCell ref="C44:F45"/>
    <mergeCell ref="G44:H45"/>
    <mergeCell ref="I44:J45"/>
    <mergeCell ref="K44:L45"/>
    <mergeCell ref="M44:O45"/>
    <mergeCell ref="M48:X49"/>
    <mergeCell ref="AI42:AL43"/>
    <mergeCell ref="C40:F41"/>
    <mergeCell ref="G40:H41"/>
    <mergeCell ref="G48:H49"/>
    <mergeCell ref="I48:J49"/>
    <mergeCell ref="K48:L49"/>
    <mergeCell ref="K52:L53"/>
    <mergeCell ref="Y43:AB43"/>
    <mergeCell ref="Y42:AB42"/>
    <mergeCell ref="P42:R42"/>
    <mergeCell ref="V26:X27"/>
    <mergeCell ref="Y27:AB27"/>
    <mergeCell ref="Y26:AB26"/>
    <mergeCell ref="C54:D54"/>
    <mergeCell ref="M30:O31"/>
    <mergeCell ref="P30:R30"/>
    <mergeCell ref="S30:U31"/>
    <mergeCell ref="M46:O47"/>
    <mergeCell ref="P46:R46"/>
    <mergeCell ref="P47:R47"/>
    <mergeCell ref="Y52:AB52"/>
    <mergeCell ref="Y53:AB53"/>
    <mergeCell ref="S42:U43"/>
    <mergeCell ref="V42:X43"/>
    <mergeCell ref="P43:R43"/>
    <mergeCell ref="P44:R44"/>
    <mergeCell ref="P45:R45"/>
    <mergeCell ref="S46:U47"/>
    <mergeCell ref="V46:X47"/>
    <mergeCell ref="Y54:AB54"/>
    <mergeCell ref="V34:X35"/>
    <mergeCell ref="Y34:AB34"/>
    <mergeCell ref="Y33:AB33"/>
    <mergeCell ref="C30:F31"/>
    <mergeCell ref="G30:H31"/>
    <mergeCell ref="I30:J31"/>
    <mergeCell ref="K30:L31"/>
    <mergeCell ref="P36:R36"/>
    <mergeCell ref="S36:U37"/>
    <mergeCell ref="V36:X37"/>
    <mergeCell ref="Y36:AB36"/>
    <mergeCell ref="M40:O41"/>
    <mergeCell ref="P40:R40"/>
    <mergeCell ref="P41:R41"/>
    <mergeCell ref="P31:R31"/>
    <mergeCell ref="I40:J41"/>
    <mergeCell ref="AC46:AE47"/>
    <mergeCell ref="AF46:AH47"/>
    <mergeCell ref="AI46:AL47"/>
    <mergeCell ref="Y46:AB46"/>
    <mergeCell ref="Y47:AB47"/>
    <mergeCell ref="AC48:AE49"/>
    <mergeCell ref="C50:AH51"/>
    <mergeCell ref="C46:F47"/>
    <mergeCell ref="G46:H47"/>
    <mergeCell ref="I46:J47"/>
    <mergeCell ref="K46:L47"/>
    <mergeCell ref="BR3:BT3"/>
    <mergeCell ref="BU3:BZ3"/>
    <mergeCell ref="BM18:BP18"/>
    <mergeCell ref="BQ18:BS19"/>
    <mergeCell ref="BT18:BV19"/>
    <mergeCell ref="BW18:BZ19"/>
    <mergeCell ref="BD19:BF19"/>
    <mergeCell ref="BM19:BP19"/>
    <mergeCell ref="BJ16:BL17"/>
    <mergeCell ref="BD17:BF17"/>
    <mergeCell ref="BM17:BP17"/>
    <mergeCell ref="BJ18:BL19"/>
    <mergeCell ref="BM22:BP22"/>
    <mergeCell ref="BQ22:BS23"/>
    <mergeCell ref="AU24:AV25"/>
    <mergeCell ref="AQ8:AT9"/>
    <mergeCell ref="AU8:AV9"/>
    <mergeCell ref="BD16:BF16"/>
    <mergeCell ref="AW30:AX31"/>
    <mergeCell ref="AY30:AZ31"/>
    <mergeCell ref="BA30:BC31"/>
    <mergeCell ref="BG16:BI17"/>
    <mergeCell ref="BD20:BF20"/>
    <mergeCell ref="BJ24:BL25"/>
    <mergeCell ref="BM24:BP24"/>
    <mergeCell ref="BM23:BP23"/>
    <mergeCell ref="BJ20:BL21"/>
    <mergeCell ref="BM20:BP20"/>
    <mergeCell ref="BW30:BZ31"/>
    <mergeCell ref="BD31:BF31"/>
    <mergeCell ref="BM31:BP31"/>
    <mergeCell ref="BD29:BF29"/>
    <mergeCell ref="AY22:AZ23"/>
    <mergeCell ref="BA22:BC23"/>
    <mergeCell ref="BD22:BF22"/>
    <mergeCell ref="BG22:BI23"/>
    <mergeCell ref="BJ22:BL23"/>
    <mergeCell ref="BT30:BV31"/>
    <mergeCell ref="BD30:BF30"/>
    <mergeCell ref="BG30:BI31"/>
    <mergeCell ref="BJ30:BL31"/>
    <mergeCell ref="BG28:BI29"/>
    <mergeCell ref="BJ28:BL29"/>
    <mergeCell ref="AY28:AZ29"/>
    <mergeCell ref="BA28:BC29"/>
    <mergeCell ref="BD28:BF28"/>
    <mergeCell ref="BD18:BF18"/>
    <mergeCell ref="BG18:BI19"/>
    <mergeCell ref="BG20:BI21"/>
    <mergeCell ref="BA36:BC37"/>
    <mergeCell ref="BD36:BF36"/>
    <mergeCell ref="BD37:BF37"/>
    <mergeCell ref="Y55:AB55"/>
    <mergeCell ref="Y56:AB56"/>
    <mergeCell ref="Y57:AB57"/>
    <mergeCell ref="AG4:AL4"/>
    <mergeCell ref="AD4:AF4"/>
    <mergeCell ref="AI48:AL49"/>
    <mergeCell ref="AI50:AL51"/>
    <mergeCell ref="Y49:AB49"/>
    <mergeCell ref="AC52:AE53"/>
    <mergeCell ref="AF52:AH53"/>
    <mergeCell ref="AF23:AH23"/>
    <mergeCell ref="AC23:AE23"/>
    <mergeCell ref="BM28:BP28"/>
    <mergeCell ref="BQ28:BS29"/>
    <mergeCell ref="BG34:BI35"/>
    <mergeCell ref="BJ34:BL35"/>
    <mergeCell ref="BM34:BP34"/>
    <mergeCell ref="BQ34:BS35"/>
    <mergeCell ref="AC56:AE57"/>
    <mergeCell ref="AF56:AH57"/>
    <mergeCell ref="AI56:AL57"/>
    <mergeCell ref="AC54:AE55"/>
    <mergeCell ref="BD41:BF41"/>
    <mergeCell ref="BM48:BP48"/>
    <mergeCell ref="BQ48:BS49"/>
    <mergeCell ref="BM30:BP30"/>
    <mergeCell ref="BQ30:BS31"/>
    <mergeCell ref="AQ30:AT31"/>
    <mergeCell ref="AU30:AV31"/>
    <mergeCell ref="BA38:BC39"/>
    <mergeCell ref="BD38:BF38"/>
    <mergeCell ref="BD39:BF39"/>
    <mergeCell ref="BG40:BI41"/>
    <mergeCell ref="BJ40:BL41"/>
    <mergeCell ref="BM40:BP40"/>
    <mergeCell ref="BQ40:BS41"/>
    <mergeCell ref="BT40:BV41"/>
    <mergeCell ref="BW40:BZ41"/>
    <mergeCell ref="BM41:BP41"/>
    <mergeCell ref="AQ40:AT41"/>
    <mergeCell ref="BT34:BV35"/>
    <mergeCell ref="BW34:BZ35"/>
    <mergeCell ref="BM35:BP35"/>
    <mergeCell ref="AQ34:AT35"/>
    <mergeCell ref="AU34:AV35"/>
    <mergeCell ref="AW34:AX35"/>
    <mergeCell ref="AY34:AZ35"/>
    <mergeCell ref="BA34:BC35"/>
    <mergeCell ref="BD34:BF34"/>
    <mergeCell ref="BD35:BF35"/>
    <mergeCell ref="BG36:BI37"/>
    <mergeCell ref="BJ36:BL37"/>
    <mergeCell ref="BM36:BP36"/>
    <mergeCell ref="BQ36:BS37"/>
    <mergeCell ref="BT36:BV37"/>
    <mergeCell ref="BW36:BZ37"/>
    <mergeCell ref="BM37:BP37"/>
    <mergeCell ref="AQ36:AT37"/>
    <mergeCell ref="AU36:AV37"/>
    <mergeCell ref="AW36:AX37"/>
    <mergeCell ref="AY36:AZ37"/>
    <mergeCell ref="AW48:AX49"/>
    <mergeCell ref="AY48:AZ49"/>
    <mergeCell ref="BA48:BC49"/>
    <mergeCell ref="BD48:BF48"/>
    <mergeCell ref="BD49:BF49"/>
    <mergeCell ref="BT42:BV43"/>
    <mergeCell ref="BW42:BZ43"/>
    <mergeCell ref="BM43:BP43"/>
    <mergeCell ref="AQ42:AT43"/>
    <mergeCell ref="AU42:AV43"/>
    <mergeCell ref="AW42:AX43"/>
    <mergeCell ref="AY42:AZ43"/>
    <mergeCell ref="BA42:BC43"/>
    <mergeCell ref="BD42:BF42"/>
    <mergeCell ref="BD43:BF43"/>
    <mergeCell ref="BG44:BI45"/>
    <mergeCell ref="BJ44:BL45"/>
    <mergeCell ref="BM44:BP44"/>
    <mergeCell ref="BQ44:BS45"/>
    <mergeCell ref="BT44:BV45"/>
    <mergeCell ref="BW44:BZ45"/>
    <mergeCell ref="BM45:BP45"/>
    <mergeCell ref="AQ44:AT45"/>
    <mergeCell ref="AU44:AV45"/>
    <mergeCell ref="AW44:AX45"/>
    <mergeCell ref="AY44:AZ45"/>
    <mergeCell ref="BA44:BC45"/>
    <mergeCell ref="BD44:BF44"/>
    <mergeCell ref="BD45:BF45"/>
    <mergeCell ref="BQ42:BS43"/>
    <mergeCell ref="BW58:BZ59"/>
    <mergeCell ref="BM59:BP59"/>
    <mergeCell ref="AQ54:AT55"/>
    <mergeCell ref="AU54:AV55"/>
    <mergeCell ref="AW54:AX55"/>
    <mergeCell ref="AY54:AZ55"/>
    <mergeCell ref="BA54:BC55"/>
    <mergeCell ref="BD54:BF54"/>
    <mergeCell ref="BD55:BF55"/>
    <mergeCell ref="BG56:BI57"/>
    <mergeCell ref="BJ56:BL57"/>
    <mergeCell ref="BM56:BP56"/>
    <mergeCell ref="BQ56:BS57"/>
    <mergeCell ref="BT56:BV57"/>
    <mergeCell ref="BW56:BZ57"/>
    <mergeCell ref="BM57:BP57"/>
    <mergeCell ref="AQ56:AT57"/>
    <mergeCell ref="AU56:AV57"/>
    <mergeCell ref="AW56:AX57"/>
    <mergeCell ref="AY56:AZ57"/>
    <mergeCell ref="BA56:BC57"/>
    <mergeCell ref="BD56:BF56"/>
    <mergeCell ref="BD57:BF57"/>
    <mergeCell ref="BW64:BZ65"/>
    <mergeCell ref="BM65:BP65"/>
    <mergeCell ref="AQ64:AT65"/>
    <mergeCell ref="AU64:AV65"/>
    <mergeCell ref="AW64:AX65"/>
    <mergeCell ref="AY64:AZ65"/>
    <mergeCell ref="BA64:BC65"/>
    <mergeCell ref="BD64:BF64"/>
    <mergeCell ref="BD65:BF65"/>
    <mergeCell ref="BW62:BZ63"/>
    <mergeCell ref="AQ58:AT59"/>
    <mergeCell ref="AU58:AV59"/>
    <mergeCell ref="AW58:AX59"/>
    <mergeCell ref="AY58:AZ59"/>
    <mergeCell ref="BA58:BC59"/>
    <mergeCell ref="BD58:BF58"/>
    <mergeCell ref="BD59:BF59"/>
    <mergeCell ref="BG60:BI61"/>
    <mergeCell ref="BJ60:BL61"/>
    <mergeCell ref="BM60:BP60"/>
    <mergeCell ref="BQ60:BS61"/>
    <mergeCell ref="BT60:BV61"/>
    <mergeCell ref="BW60:BZ61"/>
    <mergeCell ref="BM61:BP61"/>
    <mergeCell ref="AQ60:AT61"/>
    <mergeCell ref="AU60:AV61"/>
    <mergeCell ref="AW60:AX61"/>
    <mergeCell ref="AY60:AZ61"/>
    <mergeCell ref="BA60:BC61"/>
    <mergeCell ref="BD60:BF60"/>
    <mergeCell ref="BD61:BF61"/>
    <mergeCell ref="BT58:BV59"/>
    <mergeCell ref="BT68:BV69"/>
    <mergeCell ref="BW68:BZ69"/>
    <mergeCell ref="BM69:BP69"/>
    <mergeCell ref="BQ68:BS69"/>
    <mergeCell ref="BQ66:BS67"/>
    <mergeCell ref="BT66:BV67"/>
    <mergeCell ref="BW66:BZ67"/>
    <mergeCell ref="BM67:BP67"/>
    <mergeCell ref="AQ66:AT67"/>
    <mergeCell ref="AU66:AV67"/>
    <mergeCell ref="AW66:AX67"/>
    <mergeCell ref="AY66:AZ67"/>
    <mergeCell ref="BM66:BP66"/>
    <mergeCell ref="BA66:BC67"/>
    <mergeCell ref="BD66:BF66"/>
    <mergeCell ref="BG66:BI67"/>
    <mergeCell ref="BM68:BP68"/>
    <mergeCell ref="BA68:BL69"/>
    <mergeCell ref="AQ68:AT69"/>
    <mergeCell ref="BQ62:BS63"/>
    <mergeCell ref="BT62:BV63"/>
    <mergeCell ref="BM63:BP63"/>
    <mergeCell ref="BG58:BI59"/>
    <mergeCell ref="BJ58:BL59"/>
    <mergeCell ref="BM58:BP58"/>
    <mergeCell ref="BQ58:BS59"/>
    <mergeCell ref="BM55:BP55"/>
    <mergeCell ref="BG50:BI51"/>
    <mergeCell ref="BJ66:BL67"/>
    <mergeCell ref="BD67:BF67"/>
    <mergeCell ref="BD62:BF62"/>
    <mergeCell ref="BD63:BF63"/>
    <mergeCell ref="BG64:BI65"/>
    <mergeCell ref="BJ64:BL65"/>
    <mergeCell ref="BM64:BP64"/>
    <mergeCell ref="BQ64:BS65"/>
    <mergeCell ref="BT64:BV65"/>
    <mergeCell ref="BJ50:BL51"/>
    <mergeCell ref="BM50:BP50"/>
    <mergeCell ref="BQ50:BS51"/>
    <mergeCell ref="BT50:BV51"/>
    <mergeCell ref="BM51:BP51"/>
    <mergeCell ref="BD50:BF50"/>
    <mergeCell ref="BD51:BF51"/>
    <mergeCell ref="BG52:BI53"/>
    <mergeCell ref="BJ52:BL53"/>
    <mergeCell ref="BM52:BP52"/>
    <mergeCell ref="BQ52:BS53"/>
    <mergeCell ref="BT52:BV53"/>
    <mergeCell ref="BM53:BP53"/>
    <mergeCell ref="BD53:BF53"/>
    <mergeCell ref="AW62:AX63"/>
    <mergeCell ref="AY62:AZ63"/>
    <mergeCell ref="BA62:BC63"/>
    <mergeCell ref="BD46:BF46"/>
    <mergeCell ref="BD47:BF47"/>
    <mergeCell ref="BG48:BI49"/>
    <mergeCell ref="BJ48:BL49"/>
    <mergeCell ref="AU40:AV41"/>
    <mergeCell ref="AW40:AX41"/>
    <mergeCell ref="AY40:AZ41"/>
    <mergeCell ref="BA40:BC41"/>
    <mergeCell ref="BD40:BF40"/>
    <mergeCell ref="BM13:BP13"/>
    <mergeCell ref="AQ28:AT29"/>
    <mergeCell ref="AQ22:AT23"/>
    <mergeCell ref="BG12:BI13"/>
    <mergeCell ref="BJ12:BL13"/>
    <mergeCell ref="BM12:BP12"/>
    <mergeCell ref="BG62:BI63"/>
    <mergeCell ref="BJ62:BL63"/>
    <mergeCell ref="BM62:BP62"/>
    <mergeCell ref="AY14:AZ15"/>
    <mergeCell ref="AU14:AV15"/>
    <mergeCell ref="AW14:AX15"/>
    <mergeCell ref="AQ52:AT53"/>
    <mergeCell ref="AU52:AV53"/>
    <mergeCell ref="AW52:AX53"/>
    <mergeCell ref="AY52:AZ53"/>
    <mergeCell ref="BA52:BC53"/>
    <mergeCell ref="BD52:BF52"/>
    <mergeCell ref="BM49:BP49"/>
    <mergeCell ref="AQ48:AT49"/>
    <mergeCell ref="AQ50:AT51"/>
    <mergeCell ref="BW16:BZ17"/>
    <mergeCell ref="BT28:BV29"/>
    <mergeCell ref="BW28:BZ29"/>
    <mergeCell ref="BM26:BP26"/>
    <mergeCell ref="BQ26:BS27"/>
    <mergeCell ref="AU26:AV27"/>
    <mergeCell ref="AW26:AX27"/>
    <mergeCell ref="AY26:AZ27"/>
    <mergeCell ref="BT26:BV27"/>
    <mergeCell ref="BW26:BZ27"/>
    <mergeCell ref="BD27:BF27"/>
    <mergeCell ref="BM27:BP27"/>
    <mergeCell ref="BM29:BP29"/>
    <mergeCell ref="BQ54:BS55"/>
    <mergeCell ref="BT54:BV55"/>
    <mergeCell ref="BW54:BZ55"/>
    <mergeCell ref="BT32:BV33"/>
    <mergeCell ref="BW50:BZ51"/>
    <mergeCell ref="AU50:AV51"/>
    <mergeCell ref="AW50:AX51"/>
    <mergeCell ref="AY50:AZ51"/>
    <mergeCell ref="BA50:BC51"/>
    <mergeCell ref="BW52:BZ53"/>
    <mergeCell ref="AU46:AV47"/>
    <mergeCell ref="AW46:AX47"/>
    <mergeCell ref="BG42:BI43"/>
    <mergeCell ref="BJ42:BL43"/>
    <mergeCell ref="BM42:BP42"/>
    <mergeCell ref="BT48:BV49"/>
    <mergeCell ref="BW48:BZ49"/>
    <mergeCell ref="AU48:AV49"/>
    <mergeCell ref="K36:L37"/>
    <mergeCell ref="M36:O37"/>
    <mergeCell ref="BQ12:BS13"/>
    <mergeCell ref="AU12:AV13"/>
    <mergeCell ref="AW12:AX13"/>
    <mergeCell ref="AY12:AZ13"/>
    <mergeCell ref="BA12:BC13"/>
    <mergeCell ref="BD12:BF12"/>
    <mergeCell ref="AQ12:AT13"/>
    <mergeCell ref="AW8:AZ8"/>
    <mergeCell ref="BM8:BZ8"/>
    <mergeCell ref="AW9:AX9"/>
    <mergeCell ref="BW14:BZ15"/>
    <mergeCell ref="BD15:BF15"/>
    <mergeCell ref="BM15:BP15"/>
    <mergeCell ref="AQ14:AT15"/>
    <mergeCell ref="BA14:BC15"/>
    <mergeCell ref="BD14:BF14"/>
    <mergeCell ref="BG14:BI15"/>
    <mergeCell ref="BJ14:BL15"/>
    <mergeCell ref="BM14:BP14"/>
    <mergeCell ref="AY9:AZ9"/>
    <mergeCell ref="BQ9:BS9"/>
    <mergeCell ref="BT12:BV13"/>
    <mergeCell ref="BW12:BZ13"/>
    <mergeCell ref="BD13:BF13"/>
    <mergeCell ref="BJ8:BL9"/>
    <mergeCell ref="BQ14:BS15"/>
    <mergeCell ref="BA8:BC9"/>
    <mergeCell ref="BD9:BF9"/>
    <mergeCell ref="BD10:BF10"/>
    <mergeCell ref="BD11:BF11"/>
    <mergeCell ref="BW32:BZ33"/>
    <mergeCell ref="BD33:BF33"/>
    <mergeCell ref="BM33:BP33"/>
    <mergeCell ref="AQ32:AT33"/>
    <mergeCell ref="AU32:AV33"/>
    <mergeCell ref="AW32:AX33"/>
    <mergeCell ref="AY32:AZ33"/>
    <mergeCell ref="BA32:BC33"/>
    <mergeCell ref="BD32:BF32"/>
    <mergeCell ref="BG46:BI47"/>
    <mergeCell ref="BJ46:BL47"/>
    <mergeCell ref="BM46:BP46"/>
    <mergeCell ref="BQ46:BS47"/>
    <mergeCell ref="BT46:BV47"/>
    <mergeCell ref="BW46:BZ47"/>
    <mergeCell ref="BM47:BP47"/>
    <mergeCell ref="AQ46:AT47"/>
    <mergeCell ref="BG32:BI33"/>
    <mergeCell ref="BJ32:BL33"/>
    <mergeCell ref="BM32:BP32"/>
    <mergeCell ref="BQ32:BS33"/>
    <mergeCell ref="BG38:BI39"/>
    <mergeCell ref="BJ38:BL39"/>
    <mergeCell ref="BM38:BP38"/>
    <mergeCell ref="BQ38:BS39"/>
    <mergeCell ref="BT38:BV39"/>
    <mergeCell ref="BW38:BZ39"/>
    <mergeCell ref="BM39:BP39"/>
    <mergeCell ref="AQ38:AT39"/>
    <mergeCell ref="AU38:AV39"/>
    <mergeCell ref="AW38:AX39"/>
    <mergeCell ref="AY38:AZ39"/>
    <mergeCell ref="AC32:AE33"/>
    <mergeCell ref="AW28:AX29"/>
    <mergeCell ref="AW22:AX23"/>
    <mergeCell ref="AC24:AE25"/>
    <mergeCell ref="AF24:AH25"/>
    <mergeCell ref="AI24:AL25"/>
    <mergeCell ref="S24:U25"/>
    <mergeCell ref="S22:U23"/>
    <mergeCell ref="Y23:AB23"/>
    <mergeCell ref="AC36:AE37"/>
    <mergeCell ref="AF36:AH37"/>
    <mergeCell ref="AI36:AL37"/>
    <mergeCell ref="P37:R37"/>
    <mergeCell ref="Y37:AB37"/>
    <mergeCell ref="C38:F39"/>
    <mergeCell ref="G38:H39"/>
    <mergeCell ref="I38:J39"/>
    <mergeCell ref="K38:L39"/>
    <mergeCell ref="M38:O39"/>
    <mergeCell ref="P38:R38"/>
    <mergeCell ref="S38:U39"/>
    <mergeCell ref="V38:X39"/>
    <mergeCell ref="Y38:AB38"/>
    <mergeCell ref="AC38:AE39"/>
    <mergeCell ref="AF38:AH39"/>
    <mergeCell ref="AI38:AL39"/>
    <mergeCell ref="P39:R39"/>
    <mergeCell ref="Y39:AB39"/>
    <mergeCell ref="K26:L27"/>
    <mergeCell ref="C36:F37"/>
    <mergeCell ref="G36:H37"/>
    <mergeCell ref="I36:J37"/>
    <mergeCell ref="C34:F35"/>
    <mergeCell ref="G34:H35"/>
    <mergeCell ref="I34:J35"/>
    <mergeCell ref="K34:L35"/>
    <mergeCell ref="M34:O35"/>
    <mergeCell ref="P34:R34"/>
    <mergeCell ref="S34:U35"/>
    <mergeCell ref="Y35:AB35"/>
    <mergeCell ref="C32:F33"/>
    <mergeCell ref="G32:H33"/>
    <mergeCell ref="I32:J33"/>
    <mergeCell ref="K32:L33"/>
    <mergeCell ref="M32:O33"/>
    <mergeCell ref="P32:R32"/>
    <mergeCell ref="S32:U33"/>
    <mergeCell ref="V32:X33"/>
    <mergeCell ref="Y32:AB32"/>
    <mergeCell ref="AF32:AH33"/>
    <mergeCell ref="AI32:AL33"/>
    <mergeCell ref="P33:R33"/>
    <mergeCell ref="BD2:BM5"/>
    <mergeCell ref="P2:Y4"/>
    <mergeCell ref="BE6:BF7"/>
    <mergeCell ref="EG6:EH7"/>
    <mergeCell ref="R13:V14"/>
    <mergeCell ref="H13:M14"/>
    <mergeCell ref="C13:G14"/>
    <mergeCell ref="N13:Q14"/>
    <mergeCell ref="H15:V16"/>
    <mergeCell ref="C15:G16"/>
    <mergeCell ref="X12:Z13"/>
    <mergeCell ref="X10:Z11"/>
    <mergeCell ref="X8:Z9"/>
    <mergeCell ref="X6:Z7"/>
    <mergeCell ref="AA12:AL13"/>
    <mergeCell ref="AA10:AL11"/>
    <mergeCell ref="AD8:AE9"/>
    <mergeCell ref="AA8:AB9"/>
    <mergeCell ref="AA6:AL7"/>
    <mergeCell ref="AC8:AC9"/>
    <mergeCell ref="AI14:AM14"/>
    <mergeCell ref="AA14:AE14"/>
    <mergeCell ref="BG10:BI11"/>
    <mergeCell ref="BJ10:BL11"/>
    <mergeCell ref="AW10:AZ10"/>
    <mergeCell ref="AW11:AX11"/>
    <mergeCell ref="AY11:AZ11"/>
    <mergeCell ref="BG8:BI9"/>
    <mergeCell ref="AA15:AE16"/>
    <mergeCell ref="C11:M12"/>
    <mergeCell ref="CR2:DA4"/>
    <mergeCell ref="DF4:DH4"/>
    <mergeCell ref="DI4:DN4"/>
    <mergeCell ref="CR6:CT7"/>
    <mergeCell ref="CZ6:DB7"/>
    <mergeCell ref="DC6:DN7"/>
    <mergeCell ref="CZ8:DB9"/>
    <mergeCell ref="DC8:DD9"/>
    <mergeCell ref="DE8:DE9"/>
    <mergeCell ref="DF8:DG9"/>
    <mergeCell ref="CE9:CO10"/>
    <mergeCell ref="CZ10:DB11"/>
    <mergeCell ref="DC10:DN11"/>
    <mergeCell ref="CE11:CO12"/>
    <mergeCell ref="CP11:CX12"/>
    <mergeCell ref="CZ12:DB13"/>
    <mergeCell ref="DC12:DN13"/>
    <mergeCell ref="CE13:CI14"/>
    <mergeCell ref="CJ13:CO14"/>
    <mergeCell ref="CP13:CS14"/>
    <mergeCell ref="CT13:CX14"/>
    <mergeCell ref="CZ14:DB14"/>
    <mergeCell ref="DC14:DG14"/>
    <mergeCell ref="DH14:DJ14"/>
    <mergeCell ref="DK14:DO14"/>
    <mergeCell ref="P6:R7"/>
    <mergeCell ref="BM9:BP9"/>
    <mergeCell ref="BT9:BV9"/>
    <mergeCell ref="X14:Z14"/>
    <mergeCell ref="BW9:BZ9"/>
    <mergeCell ref="N11:V12"/>
    <mergeCell ref="CE15:CI16"/>
    <mergeCell ref="CJ15:CX16"/>
    <mergeCell ref="CZ15:DB16"/>
    <mergeCell ref="DC15:DG16"/>
    <mergeCell ref="DH15:DJ16"/>
    <mergeCell ref="DK15:DO16"/>
    <mergeCell ref="CE17:CX21"/>
    <mergeCell ref="CZ17:DB18"/>
    <mergeCell ref="DC17:DG18"/>
    <mergeCell ref="DH17:DJ18"/>
    <mergeCell ref="DK17:DO18"/>
    <mergeCell ref="CZ19:DB20"/>
    <mergeCell ref="DC19:DO20"/>
    <mergeCell ref="CE22:CH23"/>
    <mergeCell ref="CI22:CJ23"/>
    <mergeCell ref="CK22:CN22"/>
    <mergeCell ref="CO22:CQ23"/>
    <mergeCell ref="CR22:CT22"/>
    <mergeCell ref="CU22:CW23"/>
    <mergeCell ref="CX22:CZ23"/>
    <mergeCell ref="DA22:DN22"/>
    <mergeCell ref="CK23:CL23"/>
    <mergeCell ref="CM23:CN23"/>
    <mergeCell ref="CR23:CT23"/>
    <mergeCell ref="DA23:DD23"/>
    <mergeCell ref="DE23:DG23"/>
    <mergeCell ref="DH23:DJ23"/>
    <mergeCell ref="DK23:DN23"/>
    <mergeCell ref="DK24:DN25"/>
    <mergeCell ref="CR25:CT25"/>
    <mergeCell ref="DA25:DD25"/>
    <mergeCell ref="CE26:CH27"/>
    <mergeCell ref="CI26:CJ27"/>
    <mergeCell ref="CK26:CL27"/>
    <mergeCell ref="CM26:CN27"/>
    <mergeCell ref="CO26:CQ27"/>
    <mergeCell ref="CR26:CT26"/>
    <mergeCell ref="CU26:CW27"/>
    <mergeCell ref="CX26:CZ27"/>
    <mergeCell ref="DA26:DD26"/>
    <mergeCell ref="DE26:DG27"/>
    <mergeCell ref="DH26:DJ27"/>
    <mergeCell ref="DK26:DN27"/>
    <mergeCell ref="CR27:CT27"/>
    <mergeCell ref="DA27:DD27"/>
    <mergeCell ref="CE24:CH25"/>
    <mergeCell ref="CI24:CJ25"/>
    <mergeCell ref="CK24:CL25"/>
    <mergeCell ref="CM24:CN25"/>
    <mergeCell ref="CO24:CQ25"/>
    <mergeCell ref="CR24:CT24"/>
    <mergeCell ref="CU24:CW25"/>
    <mergeCell ref="CX24:CZ25"/>
    <mergeCell ref="DA24:DD24"/>
    <mergeCell ref="DE24:DG25"/>
    <mergeCell ref="DH24:DJ25"/>
    <mergeCell ref="CE28:CH29"/>
    <mergeCell ref="CI28:CJ29"/>
    <mergeCell ref="CK28:CL29"/>
    <mergeCell ref="CM28:CN29"/>
    <mergeCell ref="CO28:CQ29"/>
    <mergeCell ref="CR28:CT28"/>
    <mergeCell ref="CU28:CW29"/>
    <mergeCell ref="CX28:CZ29"/>
    <mergeCell ref="DA28:DD28"/>
    <mergeCell ref="DE28:DG29"/>
    <mergeCell ref="DH28:DJ29"/>
    <mergeCell ref="DK28:DN29"/>
    <mergeCell ref="CR29:CT29"/>
    <mergeCell ref="DA29:DD29"/>
    <mergeCell ref="CE30:CH31"/>
    <mergeCell ref="CI30:CJ31"/>
    <mergeCell ref="CK30:CL31"/>
    <mergeCell ref="CM30:CN31"/>
    <mergeCell ref="CO30:CQ31"/>
    <mergeCell ref="CR30:CT30"/>
    <mergeCell ref="CU30:CW31"/>
    <mergeCell ref="CX30:CZ31"/>
    <mergeCell ref="DA30:DD30"/>
    <mergeCell ref="DE30:DG31"/>
    <mergeCell ref="DH30:DJ31"/>
    <mergeCell ref="DK30:DN31"/>
    <mergeCell ref="CR31:CT31"/>
    <mergeCell ref="DA31:DD31"/>
    <mergeCell ref="CE32:CH33"/>
    <mergeCell ref="CI32:CJ33"/>
    <mergeCell ref="CK32:CL33"/>
    <mergeCell ref="CM32:CN33"/>
    <mergeCell ref="CO32:CQ33"/>
    <mergeCell ref="CR32:CT32"/>
    <mergeCell ref="CU32:CW33"/>
    <mergeCell ref="CX32:CZ33"/>
    <mergeCell ref="DA32:DD32"/>
    <mergeCell ref="DE32:DG33"/>
    <mergeCell ref="DH32:DJ33"/>
    <mergeCell ref="DK32:DN33"/>
    <mergeCell ref="CR33:CT33"/>
    <mergeCell ref="DA33:DD33"/>
    <mergeCell ref="CE34:CH35"/>
    <mergeCell ref="CI34:CJ35"/>
    <mergeCell ref="CK34:CL35"/>
    <mergeCell ref="CM34:CN35"/>
    <mergeCell ref="CO34:CQ35"/>
    <mergeCell ref="CR34:CT34"/>
    <mergeCell ref="CU34:CW35"/>
    <mergeCell ref="CX34:CZ35"/>
    <mergeCell ref="DA34:DD34"/>
    <mergeCell ref="DE34:DG35"/>
    <mergeCell ref="DH34:DJ35"/>
    <mergeCell ref="DK34:DN35"/>
    <mergeCell ref="CR35:CT35"/>
    <mergeCell ref="DA35:DD35"/>
    <mergeCell ref="CE36:CH37"/>
    <mergeCell ref="CI36:CJ37"/>
    <mergeCell ref="CK36:CL37"/>
    <mergeCell ref="CM36:CN37"/>
    <mergeCell ref="CO36:CQ37"/>
    <mergeCell ref="CR36:CT36"/>
    <mergeCell ref="CU36:CW37"/>
    <mergeCell ref="CX36:CZ37"/>
    <mergeCell ref="DA36:DD36"/>
    <mergeCell ref="DE36:DG37"/>
    <mergeCell ref="DH36:DJ37"/>
    <mergeCell ref="DK36:DN37"/>
    <mergeCell ref="CR37:CT37"/>
    <mergeCell ref="DA37:DD37"/>
    <mergeCell ref="CE38:CH39"/>
    <mergeCell ref="CI38:CJ39"/>
    <mergeCell ref="CK38:CL39"/>
    <mergeCell ref="CM38:CN39"/>
    <mergeCell ref="CO38:CQ39"/>
    <mergeCell ref="CR38:CT38"/>
    <mergeCell ref="CU38:CW39"/>
    <mergeCell ref="CX38:CZ39"/>
    <mergeCell ref="DA38:DD38"/>
    <mergeCell ref="DE38:DG39"/>
    <mergeCell ref="DH38:DJ39"/>
    <mergeCell ref="DK38:DN39"/>
    <mergeCell ref="CR39:CT39"/>
    <mergeCell ref="DA39:DD39"/>
    <mergeCell ref="CE40:CH41"/>
    <mergeCell ref="CI40:CJ41"/>
    <mergeCell ref="CK40:CL41"/>
    <mergeCell ref="CM40:CN41"/>
    <mergeCell ref="CO40:CQ41"/>
    <mergeCell ref="CR40:CT40"/>
    <mergeCell ref="CU40:CW41"/>
    <mergeCell ref="CX40:CZ41"/>
    <mergeCell ref="DA40:DD40"/>
    <mergeCell ref="DE40:DG41"/>
    <mergeCell ref="DH40:DJ41"/>
    <mergeCell ref="DK40:DN41"/>
    <mergeCell ref="CR41:CT41"/>
    <mergeCell ref="DA41:DD41"/>
    <mergeCell ref="CE42:CH43"/>
    <mergeCell ref="CI42:CJ43"/>
    <mergeCell ref="CK42:CL43"/>
    <mergeCell ref="CM42:CN43"/>
    <mergeCell ref="CO42:CQ43"/>
    <mergeCell ref="CR42:CT42"/>
    <mergeCell ref="CU42:CW43"/>
    <mergeCell ref="CX42:CZ43"/>
    <mergeCell ref="DA42:DD42"/>
    <mergeCell ref="DE42:DG43"/>
    <mergeCell ref="DH42:DJ43"/>
    <mergeCell ref="DK42:DN43"/>
    <mergeCell ref="CR43:CT43"/>
    <mergeCell ref="DA43:DD43"/>
    <mergeCell ref="CE44:CH45"/>
    <mergeCell ref="CI44:CJ45"/>
    <mergeCell ref="CK44:CL45"/>
    <mergeCell ref="CM44:CN45"/>
    <mergeCell ref="CO44:CQ45"/>
    <mergeCell ref="CR44:CT44"/>
    <mergeCell ref="CU44:CW45"/>
    <mergeCell ref="CX44:CZ45"/>
    <mergeCell ref="DA44:DD44"/>
    <mergeCell ref="DE44:DG45"/>
    <mergeCell ref="DH44:DJ45"/>
    <mergeCell ref="DK44:DN45"/>
    <mergeCell ref="CR45:CT45"/>
    <mergeCell ref="DA45:DD45"/>
    <mergeCell ref="CE46:CH47"/>
    <mergeCell ref="CI46:CJ47"/>
    <mergeCell ref="CK46:CL47"/>
    <mergeCell ref="CM46:CN47"/>
    <mergeCell ref="CO46:CQ47"/>
    <mergeCell ref="CR46:CT46"/>
    <mergeCell ref="CU46:CW47"/>
    <mergeCell ref="CX46:CZ47"/>
    <mergeCell ref="DA46:DD46"/>
    <mergeCell ref="DE46:DG47"/>
    <mergeCell ref="DH46:DJ47"/>
    <mergeCell ref="DK46:DN47"/>
    <mergeCell ref="CR47:CT47"/>
    <mergeCell ref="DA47:DD47"/>
    <mergeCell ref="CE48:CH49"/>
    <mergeCell ref="CI48:CJ49"/>
    <mergeCell ref="CK48:CL49"/>
    <mergeCell ref="CM48:CN49"/>
    <mergeCell ref="CO48:CZ49"/>
    <mergeCell ref="DA48:DD48"/>
    <mergeCell ref="DE48:DG49"/>
    <mergeCell ref="DH48:DJ49"/>
    <mergeCell ref="DK48:DN49"/>
    <mergeCell ref="DA49:DD49"/>
    <mergeCell ref="CE50:DJ51"/>
    <mergeCell ref="DK50:DN51"/>
    <mergeCell ref="CE52:CH53"/>
    <mergeCell ref="CI52:CJ53"/>
    <mergeCell ref="CK52:CL53"/>
    <mergeCell ref="CM52:CN53"/>
    <mergeCell ref="CO52:CZ53"/>
    <mergeCell ref="DA52:DD52"/>
    <mergeCell ref="DE52:DG53"/>
    <mergeCell ref="DH52:DJ53"/>
    <mergeCell ref="DK52:DN53"/>
    <mergeCell ref="DA53:DD53"/>
    <mergeCell ref="A71:AN72"/>
    <mergeCell ref="CC71:DP72"/>
    <mergeCell ref="AO71:CB72"/>
    <mergeCell ref="DQ71:FD72"/>
    <mergeCell ref="CE54:CF54"/>
    <mergeCell ref="CG54:CN54"/>
    <mergeCell ref="CO54:CZ55"/>
    <mergeCell ref="DA54:DD54"/>
    <mergeCell ref="DE54:DG55"/>
    <mergeCell ref="DH54:DJ55"/>
    <mergeCell ref="DK54:DN55"/>
    <mergeCell ref="CE55:CN55"/>
    <mergeCell ref="DA55:DD55"/>
    <mergeCell ref="CE56:CN56"/>
    <mergeCell ref="CO56:CZ57"/>
    <mergeCell ref="DA56:DD56"/>
    <mergeCell ref="DE56:DG57"/>
    <mergeCell ref="DH56:DJ57"/>
    <mergeCell ref="DK56:DN57"/>
    <mergeCell ref="CE57:CN57"/>
    <mergeCell ref="DA57:DD57"/>
    <mergeCell ref="C57:L57"/>
    <mergeCell ref="C56:L56"/>
    <mergeCell ref="E54:L54"/>
    <mergeCell ref="BG54:BI55"/>
    <mergeCell ref="BJ54:BL55"/>
    <mergeCell ref="BM54:BP54"/>
    <mergeCell ref="AU68:AV69"/>
    <mergeCell ref="AW68:AX69"/>
    <mergeCell ref="AY68:AZ69"/>
    <mergeCell ref="AQ62:AT63"/>
    <mergeCell ref="AU62:AV63"/>
  </mergeCells>
  <phoneticPr fontId="2"/>
  <printOptions horizontalCentered="1" verticalCentered="1"/>
  <pageMargins left="0" right="0" top="0" bottom="0" header="0.19685039370078741" footer="7.874015748031496E-2"/>
  <pageSetup paperSize="9" scale="99" orientation="portrait" r:id="rId1"/>
  <headerFooter>
    <oddFooter>&amp;P ページ</oddFooter>
  </headerFooter>
  <colBreaks count="2" manualBreakCount="2">
    <brk id="40" max="1048575" man="1"/>
    <brk id="120" max="1048575" man="1"/>
  </col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X79"/>
  <sheetViews>
    <sheetView showGridLines="0" showZeros="0" view="pageBreakPreview" zoomScale="70" zoomScaleNormal="100" zoomScaleSheetLayoutView="70" workbookViewId="0"/>
  </sheetViews>
  <sheetFormatPr defaultRowHeight="13.5" outlineLevelRow="1" x14ac:dyDescent="0.15"/>
  <cols>
    <col min="1" max="1" width="10.625" style="232" customWidth="1"/>
    <col min="2" max="2" width="13.625" customWidth="1"/>
    <col min="3" max="3" width="2.625" style="230" bestFit="1" customWidth="1"/>
    <col min="4" max="4" width="13.625" style="230" customWidth="1"/>
    <col min="5" max="5" width="6.625" customWidth="1"/>
    <col min="6" max="9" width="9.625" style="231" customWidth="1"/>
    <col min="10" max="10" width="10.625" style="233" customWidth="1"/>
    <col min="11" max="11" width="10.625" style="232" customWidth="1"/>
    <col min="12" max="12" width="13.625" customWidth="1"/>
    <col min="13" max="13" width="2.625" style="230" bestFit="1" customWidth="1"/>
    <col min="14" max="14" width="13.625" style="230" customWidth="1"/>
    <col min="15" max="15" width="6.625" customWidth="1"/>
    <col min="16" max="19" width="9.625" style="231" customWidth="1"/>
    <col min="20" max="20" width="10.625" style="233" customWidth="1"/>
  </cols>
  <sheetData>
    <row r="1" spans="1:24" ht="12.95" customHeight="1" x14ac:dyDescent="0.15">
      <c r="B1" s="1216" t="s">
        <v>196</v>
      </c>
      <c r="C1" s="1216"/>
      <c r="D1" s="1216"/>
      <c r="E1" s="1216"/>
      <c r="F1" s="1216"/>
      <c r="G1" s="1216"/>
      <c r="H1" s="1216"/>
      <c r="I1" s="1216"/>
      <c r="J1" s="372" t="s">
        <v>269</v>
      </c>
      <c r="K1" s="1216" t="s">
        <v>196</v>
      </c>
      <c r="L1" s="1216"/>
      <c r="M1" s="1216"/>
      <c r="N1" s="1216"/>
      <c r="O1" s="1216"/>
      <c r="P1" s="1216"/>
      <c r="Q1" s="1216"/>
      <c r="R1" s="1216"/>
      <c r="S1" s="1216"/>
      <c r="T1" s="1216"/>
    </row>
    <row r="2" spans="1:24" ht="12.95" customHeight="1" x14ac:dyDescent="0.15">
      <c r="A2" s="370"/>
      <c r="B2" s="1216"/>
      <c r="C2" s="1216"/>
      <c r="D2" s="1216"/>
      <c r="E2" s="1216"/>
      <c r="F2" s="1216"/>
      <c r="G2" s="1216"/>
      <c r="H2" s="1216"/>
      <c r="I2" s="1216"/>
      <c r="J2" s="370"/>
      <c r="K2" s="1216"/>
      <c r="L2" s="1216"/>
      <c r="M2" s="1216"/>
      <c r="N2" s="1216"/>
      <c r="O2" s="1216"/>
      <c r="P2" s="1216"/>
      <c r="Q2" s="1216"/>
      <c r="R2" s="1216"/>
      <c r="S2" s="1216"/>
      <c r="T2" s="1216"/>
    </row>
    <row r="3" spans="1:24" ht="13.5" customHeight="1" thickBot="1" x14ac:dyDescent="0.2">
      <c r="A3" s="247"/>
      <c r="B3" s="371"/>
      <c r="C3" s="371"/>
      <c r="D3" s="371"/>
      <c r="E3" s="371"/>
      <c r="F3" s="371"/>
      <c r="G3" s="371"/>
      <c r="H3" s="371"/>
      <c r="I3" s="371"/>
      <c r="J3" s="249"/>
      <c r="K3" s="243"/>
      <c r="L3" s="1"/>
      <c r="M3" s="244"/>
      <c r="N3" s="244"/>
      <c r="O3" s="245"/>
      <c r="P3" s="246"/>
      <c r="Q3" s="246"/>
      <c r="R3" s="246"/>
      <c r="S3" s="246"/>
      <c r="T3" s="246"/>
    </row>
    <row r="4" spans="1:24" ht="20.100000000000001" customHeight="1" thickBot="1" x14ac:dyDescent="0.2">
      <c r="A4" s="1562"/>
      <c r="B4" s="1219" t="s">
        <v>210</v>
      </c>
      <c r="C4" s="1219"/>
      <c r="D4" s="1221" t="s">
        <v>211</v>
      </c>
      <c r="E4" s="1564">
        <f>SUM(J41,T41)</f>
        <v>0</v>
      </c>
      <c r="F4" s="1564"/>
      <c r="G4" s="1565"/>
      <c r="H4" s="255" t="s">
        <v>208</v>
      </c>
      <c r="I4" s="1782">
        <f>SUM(J41,T41)-I5</f>
        <v>0</v>
      </c>
      <c r="J4" s="1783"/>
      <c r="K4" s="257" t="s">
        <v>117</v>
      </c>
      <c r="L4" s="1229" t="s">
        <v>192</v>
      </c>
      <c r="M4" s="1230"/>
      <c r="N4" s="1230"/>
      <c r="O4" s="453" t="s">
        <v>296</v>
      </c>
      <c r="P4" s="258" t="s">
        <v>190</v>
      </c>
      <c r="Q4" s="258" t="s">
        <v>189</v>
      </c>
      <c r="R4" s="258" t="s">
        <v>191</v>
      </c>
      <c r="S4" s="510"/>
      <c r="T4" s="260" t="s">
        <v>188</v>
      </c>
    </row>
    <row r="5" spans="1:24" s="4" customFormat="1" ht="20.100000000000001" customHeight="1" thickBot="1" x14ac:dyDescent="0.2">
      <c r="A5" s="1563"/>
      <c r="B5" s="1220"/>
      <c r="C5" s="1220"/>
      <c r="D5" s="1222"/>
      <c r="E5" s="1566"/>
      <c r="F5" s="1566"/>
      <c r="G5" s="1567"/>
      <c r="H5" s="256" t="s">
        <v>209</v>
      </c>
      <c r="I5" s="1570">
        <f>ROUND(E4*0.1/1.1,0)</f>
        <v>0</v>
      </c>
      <c r="J5" s="1571"/>
      <c r="K5" s="466"/>
      <c r="L5" s="415"/>
      <c r="M5" s="416" t="s">
        <v>194</v>
      </c>
      <c r="N5" s="417"/>
      <c r="O5" s="475" t="str">
        <f t="shared" ref="O5:O40" si="0">IF(T5=0,"",1)</f>
        <v/>
      </c>
      <c r="P5" s="418"/>
      <c r="Q5" s="418"/>
      <c r="R5" s="418"/>
      <c r="S5" s="419"/>
      <c r="T5" s="420">
        <f t="shared" ref="T5:T41" si="1">SUM(P5:S5)</f>
        <v>0</v>
      </c>
    </row>
    <row r="6" spans="1:24" ht="20.100000000000001" customHeight="1" thickBot="1" x14ac:dyDescent="0.2">
      <c r="A6" s="253" t="s">
        <v>205</v>
      </c>
      <c r="B6" s="254" t="s">
        <v>206</v>
      </c>
      <c r="C6" s="251"/>
      <c r="D6" s="251"/>
      <c r="E6" s="251"/>
      <c r="F6" s="252"/>
      <c r="G6" s="252"/>
      <c r="H6" s="252"/>
      <c r="I6" s="252"/>
      <c r="J6" s="250"/>
      <c r="K6" s="467"/>
      <c r="L6" s="422"/>
      <c r="M6" s="423" t="s">
        <v>194</v>
      </c>
      <c r="N6" s="424"/>
      <c r="O6" s="476" t="str">
        <f t="shared" si="0"/>
        <v/>
      </c>
      <c r="P6" s="425"/>
      <c r="Q6" s="425"/>
      <c r="R6" s="425"/>
      <c r="S6" s="426"/>
      <c r="T6" s="427">
        <f t="shared" si="1"/>
        <v>0</v>
      </c>
    </row>
    <row r="7" spans="1:24" ht="20.100000000000001" customHeight="1" thickBot="1" x14ac:dyDescent="0.2">
      <c r="A7" s="257" t="s">
        <v>193</v>
      </c>
      <c r="B7" s="1233">
        <f>'請求書様式B-1'!H15</f>
        <v>0</v>
      </c>
      <c r="C7" s="1234"/>
      <c r="D7" s="1234"/>
      <c r="E7" s="1234"/>
      <c r="F7" s="1234"/>
      <c r="G7" s="1234"/>
      <c r="H7" s="1234"/>
      <c r="I7" s="1234"/>
      <c r="J7" s="1235"/>
      <c r="K7" s="467"/>
      <c r="L7" s="422"/>
      <c r="M7" s="423" t="s">
        <v>194</v>
      </c>
      <c r="N7" s="424"/>
      <c r="O7" s="476" t="str">
        <f t="shared" si="0"/>
        <v/>
      </c>
      <c r="P7" s="425"/>
      <c r="Q7" s="425"/>
      <c r="R7" s="425"/>
      <c r="S7" s="426"/>
      <c r="T7" s="427">
        <f t="shared" si="1"/>
        <v>0</v>
      </c>
    </row>
    <row r="8" spans="1:24" ht="20.100000000000001" customHeight="1" thickBot="1" x14ac:dyDescent="0.2">
      <c r="A8" s="257" t="s">
        <v>117</v>
      </c>
      <c r="B8" s="1229" t="s">
        <v>192</v>
      </c>
      <c r="C8" s="1230"/>
      <c r="D8" s="1230"/>
      <c r="E8" s="453" t="s">
        <v>296</v>
      </c>
      <c r="F8" s="258" t="s">
        <v>190</v>
      </c>
      <c r="G8" s="258" t="s">
        <v>189</v>
      </c>
      <c r="H8" s="258" t="s">
        <v>191</v>
      </c>
      <c r="I8" s="510"/>
      <c r="J8" s="260" t="s">
        <v>188</v>
      </c>
      <c r="K8" s="467"/>
      <c r="L8" s="422"/>
      <c r="M8" s="423" t="s">
        <v>194</v>
      </c>
      <c r="N8" s="424"/>
      <c r="O8" s="476" t="str">
        <f t="shared" si="0"/>
        <v/>
      </c>
      <c r="P8" s="425"/>
      <c r="Q8" s="425"/>
      <c r="R8" s="425"/>
      <c r="S8" s="426"/>
      <c r="T8" s="427">
        <f t="shared" si="1"/>
        <v>0</v>
      </c>
      <c r="X8" s="1578"/>
    </row>
    <row r="9" spans="1:24" ht="20.100000000000001" customHeight="1" x14ac:dyDescent="0.15">
      <c r="A9" s="466"/>
      <c r="B9" s="415"/>
      <c r="C9" s="416" t="s">
        <v>194</v>
      </c>
      <c r="D9" s="442"/>
      <c r="E9" s="475" t="str">
        <f t="shared" ref="E9:E40" si="2">IF(J9=0,"",1)</f>
        <v/>
      </c>
      <c r="F9" s="418"/>
      <c r="G9" s="418"/>
      <c r="H9" s="418"/>
      <c r="I9" s="419"/>
      <c r="J9" s="420">
        <f t="shared" ref="J9:J13" si="3">SUM(F9:I9)</f>
        <v>0</v>
      </c>
      <c r="K9" s="467"/>
      <c r="L9" s="422"/>
      <c r="M9" s="423" t="s">
        <v>194</v>
      </c>
      <c r="N9" s="424"/>
      <c r="O9" s="476" t="str">
        <f t="shared" si="0"/>
        <v/>
      </c>
      <c r="P9" s="425"/>
      <c r="Q9" s="425"/>
      <c r="R9" s="425"/>
      <c r="S9" s="426"/>
      <c r="T9" s="427">
        <f t="shared" si="1"/>
        <v>0</v>
      </c>
      <c r="X9" s="1578"/>
    </row>
    <row r="10" spans="1:24" ht="20.100000000000001" customHeight="1" x14ac:dyDescent="0.15">
      <c r="A10" s="467"/>
      <c r="B10" s="422"/>
      <c r="C10" s="423" t="s">
        <v>194</v>
      </c>
      <c r="D10" s="440"/>
      <c r="E10" s="476" t="str">
        <f t="shared" si="2"/>
        <v/>
      </c>
      <c r="F10" s="425"/>
      <c r="G10" s="425"/>
      <c r="H10" s="425"/>
      <c r="I10" s="426"/>
      <c r="J10" s="427">
        <f t="shared" si="3"/>
        <v>0</v>
      </c>
      <c r="K10" s="467"/>
      <c r="L10" s="422"/>
      <c r="M10" s="423" t="s">
        <v>194</v>
      </c>
      <c r="N10" s="424"/>
      <c r="O10" s="476" t="str">
        <f t="shared" si="0"/>
        <v/>
      </c>
      <c r="P10" s="425"/>
      <c r="Q10" s="425"/>
      <c r="R10" s="425"/>
      <c r="S10" s="426"/>
      <c r="T10" s="427">
        <f t="shared" si="1"/>
        <v>0</v>
      </c>
    </row>
    <row r="11" spans="1:24" ht="20.100000000000001" customHeight="1" x14ac:dyDescent="0.15">
      <c r="A11" s="467"/>
      <c r="B11" s="422"/>
      <c r="C11" s="423" t="s">
        <v>194</v>
      </c>
      <c r="D11" s="440"/>
      <c r="E11" s="476" t="str">
        <f t="shared" si="2"/>
        <v/>
      </c>
      <c r="F11" s="425"/>
      <c r="G11" s="425"/>
      <c r="H11" s="425"/>
      <c r="I11" s="426"/>
      <c r="J11" s="427">
        <f t="shared" si="3"/>
        <v>0</v>
      </c>
      <c r="K11" s="467"/>
      <c r="L11" s="422"/>
      <c r="M11" s="423" t="s">
        <v>194</v>
      </c>
      <c r="N11" s="424"/>
      <c r="O11" s="476" t="str">
        <f t="shared" si="0"/>
        <v/>
      </c>
      <c r="P11" s="425"/>
      <c r="Q11" s="425"/>
      <c r="R11" s="425"/>
      <c r="S11" s="426"/>
      <c r="T11" s="427">
        <f t="shared" si="1"/>
        <v>0</v>
      </c>
    </row>
    <row r="12" spans="1:24" ht="20.100000000000001" customHeight="1" x14ac:dyDescent="0.15">
      <c r="A12" s="467"/>
      <c r="B12" s="422"/>
      <c r="C12" s="423" t="s">
        <v>194</v>
      </c>
      <c r="D12" s="440"/>
      <c r="E12" s="476" t="str">
        <f t="shared" si="2"/>
        <v/>
      </c>
      <c r="F12" s="425"/>
      <c r="G12" s="425"/>
      <c r="H12" s="425"/>
      <c r="I12" s="426"/>
      <c r="J12" s="427">
        <f t="shared" si="3"/>
        <v>0</v>
      </c>
      <c r="K12" s="467"/>
      <c r="L12" s="422"/>
      <c r="M12" s="423" t="s">
        <v>194</v>
      </c>
      <c r="N12" s="424"/>
      <c r="O12" s="476" t="str">
        <f t="shared" si="0"/>
        <v/>
      </c>
      <c r="P12" s="425"/>
      <c r="Q12" s="425"/>
      <c r="R12" s="425"/>
      <c r="S12" s="426"/>
      <c r="T12" s="427">
        <f t="shared" si="1"/>
        <v>0</v>
      </c>
    </row>
    <row r="13" spans="1:24" ht="20.100000000000001" customHeight="1" x14ac:dyDescent="0.15">
      <c r="A13" s="467"/>
      <c r="B13" s="422"/>
      <c r="C13" s="423" t="s">
        <v>194</v>
      </c>
      <c r="D13" s="440"/>
      <c r="E13" s="476" t="str">
        <f t="shared" si="2"/>
        <v/>
      </c>
      <c r="F13" s="425"/>
      <c r="G13" s="425"/>
      <c r="H13" s="425"/>
      <c r="I13" s="426"/>
      <c r="J13" s="427">
        <f t="shared" si="3"/>
        <v>0</v>
      </c>
      <c r="K13" s="467"/>
      <c r="L13" s="422"/>
      <c r="M13" s="423" t="s">
        <v>194</v>
      </c>
      <c r="N13" s="424"/>
      <c r="O13" s="476" t="str">
        <f t="shared" si="0"/>
        <v/>
      </c>
      <c r="P13" s="425"/>
      <c r="Q13" s="425"/>
      <c r="R13" s="425"/>
      <c r="S13" s="426"/>
      <c r="T13" s="427">
        <f t="shared" si="1"/>
        <v>0</v>
      </c>
    </row>
    <row r="14" spans="1:24" ht="20.100000000000001" customHeight="1" x14ac:dyDescent="0.15">
      <c r="A14" s="467"/>
      <c r="B14" s="422"/>
      <c r="C14" s="423" t="s">
        <v>194</v>
      </c>
      <c r="D14" s="440"/>
      <c r="E14" s="476" t="str">
        <f t="shared" si="2"/>
        <v/>
      </c>
      <c r="F14" s="425"/>
      <c r="G14" s="425"/>
      <c r="H14" s="425"/>
      <c r="I14" s="426"/>
      <c r="J14" s="427">
        <f t="shared" ref="J14:J40" si="4">SUM(F14:I14)</f>
        <v>0</v>
      </c>
      <c r="K14" s="467"/>
      <c r="L14" s="422"/>
      <c r="M14" s="423" t="s">
        <v>194</v>
      </c>
      <c r="N14" s="424"/>
      <c r="O14" s="476" t="str">
        <f t="shared" si="0"/>
        <v/>
      </c>
      <c r="P14" s="425"/>
      <c r="Q14" s="425"/>
      <c r="R14" s="425"/>
      <c r="S14" s="426"/>
      <c r="T14" s="427">
        <f t="shared" si="1"/>
        <v>0</v>
      </c>
    </row>
    <row r="15" spans="1:24" ht="20.100000000000001" customHeight="1" x14ac:dyDescent="0.15">
      <c r="A15" s="467"/>
      <c r="B15" s="422"/>
      <c r="C15" s="423" t="s">
        <v>194</v>
      </c>
      <c r="D15" s="440"/>
      <c r="E15" s="476" t="str">
        <f t="shared" si="2"/>
        <v/>
      </c>
      <c r="F15" s="425"/>
      <c r="G15" s="425"/>
      <c r="H15" s="425"/>
      <c r="I15" s="426"/>
      <c r="J15" s="427">
        <f t="shared" si="4"/>
        <v>0</v>
      </c>
      <c r="K15" s="467"/>
      <c r="L15" s="422"/>
      <c r="M15" s="423" t="s">
        <v>194</v>
      </c>
      <c r="N15" s="424"/>
      <c r="O15" s="476" t="str">
        <f t="shared" si="0"/>
        <v/>
      </c>
      <c r="P15" s="425"/>
      <c r="Q15" s="425"/>
      <c r="R15" s="425"/>
      <c r="S15" s="426"/>
      <c r="T15" s="427">
        <f t="shared" si="1"/>
        <v>0</v>
      </c>
    </row>
    <row r="16" spans="1:24" ht="20.100000000000001" customHeight="1" x14ac:dyDescent="0.15">
      <c r="A16" s="467"/>
      <c r="B16" s="422"/>
      <c r="C16" s="423" t="s">
        <v>194</v>
      </c>
      <c r="D16" s="440"/>
      <c r="E16" s="476" t="str">
        <f t="shared" si="2"/>
        <v/>
      </c>
      <c r="F16" s="425"/>
      <c r="G16" s="425"/>
      <c r="H16" s="425"/>
      <c r="I16" s="426"/>
      <c r="J16" s="427">
        <f t="shared" si="4"/>
        <v>0</v>
      </c>
      <c r="K16" s="467"/>
      <c r="L16" s="422"/>
      <c r="M16" s="423" t="s">
        <v>194</v>
      </c>
      <c r="N16" s="424"/>
      <c r="O16" s="476" t="str">
        <f t="shared" si="0"/>
        <v/>
      </c>
      <c r="P16" s="425"/>
      <c r="Q16" s="425"/>
      <c r="R16" s="425"/>
      <c r="S16" s="426"/>
      <c r="T16" s="427">
        <f t="shared" si="1"/>
        <v>0</v>
      </c>
    </row>
    <row r="17" spans="1:20" ht="20.100000000000001" customHeight="1" x14ac:dyDescent="0.15">
      <c r="A17" s="467"/>
      <c r="B17" s="422"/>
      <c r="C17" s="423" t="s">
        <v>194</v>
      </c>
      <c r="D17" s="440"/>
      <c r="E17" s="476" t="str">
        <f t="shared" si="2"/>
        <v/>
      </c>
      <c r="F17" s="425"/>
      <c r="G17" s="425"/>
      <c r="H17" s="425"/>
      <c r="I17" s="426"/>
      <c r="J17" s="427">
        <f t="shared" si="4"/>
        <v>0</v>
      </c>
      <c r="K17" s="467"/>
      <c r="L17" s="422"/>
      <c r="M17" s="423" t="s">
        <v>194</v>
      </c>
      <c r="N17" s="424"/>
      <c r="O17" s="476" t="str">
        <f t="shared" si="0"/>
        <v/>
      </c>
      <c r="P17" s="425"/>
      <c r="Q17" s="425"/>
      <c r="R17" s="425"/>
      <c r="S17" s="426"/>
      <c r="T17" s="427">
        <f t="shared" si="1"/>
        <v>0</v>
      </c>
    </row>
    <row r="18" spans="1:20" ht="20.100000000000001" customHeight="1" x14ac:dyDescent="0.15">
      <c r="A18" s="467"/>
      <c r="B18" s="422"/>
      <c r="C18" s="423" t="s">
        <v>194</v>
      </c>
      <c r="D18" s="440"/>
      <c r="E18" s="476" t="str">
        <f t="shared" si="2"/>
        <v/>
      </c>
      <c r="F18" s="425"/>
      <c r="G18" s="425"/>
      <c r="H18" s="425"/>
      <c r="I18" s="426"/>
      <c r="J18" s="427">
        <f t="shared" si="4"/>
        <v>0</v>
      </c>
      <c r="K18" s="467"/>
      <c r="L18" s="422"/>
      <c r="M18" s="423" t="s">
        <v>194</v>
      </c>
      <c r="N18" s="424"/>
      <c r="O18" s="476" t="str">
        <f t="shared" si="0"/>
        <v/>
      </c>
      <c r="P18" s="425"/>
      <c r="Q18" s="425"/>
      <c r="R18" s="425"/>
      <c r="S18" s="426"/>
      <c r="T18" s="427">
        <f t="shared" si="1"/>
        <v>0</v>
      </c>
    </row>
    <row r="19" spans="1:20" ht="20.100000000000001" customHeight="1" x14ac:dyDescent="0.15">
      <c r="A19" s="467"/>
      <c r="B19" s="422"/>
      <c r="C19" s="423" t="s">
        <v>194</v>
      </c>
      <c r="D19" s="440"/>
      <c r="E19" s="476" t="str">
        <f t="shared" si="2"/>
        <v/>
      </c>
      <c r="F19" s="425"/>
      <c r="G19" s="425"/>
      <c r="H19" s="425"/>
      <c r="I19" s="426"/>
      <c r="J19" s="427">
        <f t="shared" si="4"/>
        <v>0</v>
      </c>
      <c r="K19" s="467"/>
      <c r="L19" s="422"/>
      <c r="M19" s="423" t="s">
        <v>194</v>
      </c>
      <c r="N19" s="424"/>
      <c r="O19" s="476" t="str">
        <f t="shared" si="0"/>
        <v/>
      </c>
      <c r="P19" s="425"/>
      <c r="Q19" s="425"/>
      <c r="R19" s="425"/>
      <c r="S19" s="426"/>
      <c r="T19" s="427">
        <f t="shared" si="1"/>
        <v>0</v>
      </c>
    </row>
    <row r="20" spans="1:20" ht="20.100000000000001" customHeight="1" x14ac:dyDescent="0.15">
      <c r="A20" s="467"/>
      <c r="B20" s="422"/>
      <c r="C20" s="423" t="s">
        <v>194</v>
      </c>
      <c r="D20" s="440"/>
      <c r="E20" s="476" t="str">
        <f t="shared" si="2"/>
        <v/>
      </c>
      <c r="F20" s="425"/>
      <c r="G20" s="425"/>
      <c r="H20" s="425"/>
      <c r="I20" s="426"/>
      <c r="J20" s="427">
        <f t="shared" si="4"/>
        <v>0</v>
      </c>
      <c r="K20" s="467"/>
      <c r="L20" s="422"/>
      <c r="M20" s="423" t="s">
        <v>194</v>
      </c>
      <c r="N20" s="424"/>
      <c r="O20" s="476" t="str">
        <f t="shared" si="0"/>
        <v/>
      </c>
      <c r="P20" s="425"/>
      <c r="Q20" s="425"/>
      <c r="R20" s="425"/>
      <c r="S20" s="426"/>
      <c r="T20" s="427">
        <f t="shared" si="1"/>
        <v>0</v>
      </c>
    </row>
    <row r="21" spans="1:20" ht="20.100000000000001" customHeight="1" x14ac:dyDescent="0.15">
      <c r="A21" s="467"/>
      <c r="B21" s="422"/>
      <c r="C21" s="423" t="s">
        <v>194</v>
      </c>
      <c r="D21" s="440"/>
      <c r="E21" s="476" t="str">
        <f t="shared" si="2"/>
        <v/>
      </c>
      <c r="F21" s="425"/>
      <c r="G21" s="425"/>
      <c r="H21" s="425"/>
      <c r="I21" s="426"/>
      <c r="J21" s="427">
        <f t="shared" si="4"/>
        <v>0</v>
      </c>
      <c r="K21" s="467"/>
      <c r="L21" s="422"/>
      <c r="M21" s="423" t="s">
        <v>194</v>
      </c>
      <c r="N21" s="424"/>
      <c r="O21" s="476" t="str">
        <f t="shared" si="0"/>
        <v/>
      </c>
      <c r="P21" s="425"/>
      <c r="Q21" s="425"/>
      <c r="R21" s="425"/>
      <c r="S21" s="426"/>
      <c r="T21" s="427">
        <f t="shared" si="1"/>
        <v>0</v>
      </c>
    </row>
    <row r="22" spans="1:20" ht="20.100000000000001" customHeight="1" x14ac:dyDescent="0.15">
      <c r="A22" s="467"/>
      <c r="B22" s="422"/>
      <c r="C22" s="423" t="s">
        <v>194</v>
      </c>
      <c r="D22" s="440"/>
      <c r="E22" s="476" t="str">
        <f t="shared" si="2"/>
        <v/>
      </c>
      <c r="F22" s="425"/>
      <c r="G22" s="425"/>
      <c r="H22" s="425"/>
      <c r="I22" s="426"/>
      <c r="J22" s="427">
        <f t="shared" si="4"/>
        <v>0</v>
      </c>
      <c r="K22" s="467"/>
      <c r="L22" s="422"/>
      <c r="M22" s="423" t="s">
        <v>194</v>
      </c>
      <c r="N22" s="424"/>
      <c r="O22" s="476" t="str">
        <f t="shared" si="0"/>
        <v/>
      </c>
      <c r="P22" s="425"/>
      <c r="Q22" s="425"/>
      <c r="R22" s="425"/>
      <c r="S22" s="426"/>
      <c r="T22" s="427">
        <f t="shared" si="1"/>
        <v>0</v>
      </c>
    </row>
    <row r="23" spans="1:20" ht="20.100000000000001" customHeight="1" x14ac:dyDescent="0.15">
      <c r="A23" s="467"/>
      <c r="B23" s="422"/>
      <c r="C23" s="423" t="s">
        <v>194</v>
      </c>
      <c r="D23" s="440"/>
      <c r="E23" s="476" t="str">
        <f t="shared" si="2"/>
        <v/>
      </c>
      <c r="F23" s="425"/>
      <c r="G23" s="425"/>
      <c r="H23" s="425"/>
      <c r="I23" s="426"/>
      <c r="J23" s="427">
        <f t="shared" si="4"/>
        <v>0</v>
      </c>
      <c r="K23" s="467"/>
      <c r="L23" s="422"/>
      <c r="M23" s="423" t="s">
        <v>194</v>
      </c>
      <c r="N23" s="424"/>
      <c r="O23" s="476" t="str">
        <f t="shared" si="0"/>
        <v/>
      </c>
      <c r="P23" s="425"/>
      <c r="Q23" s="425"/>
      <c r="R23" s="425"/>
      <c r="S23" s="426"/>
      <c r="T23" s="427">
        <f t="shared" si="1"/>
        <v>0</v>
      </c>
    </row>
    <row r="24" spans="1:20" ht="20.100000000000001" customHeight="1" x14ac:dyDescent="0.15">
      <c r="A24" s="467"/>
      <c r="B24" s="422"/>
      <c r="C24" s="423" t="s">
        <v>194</v>
      </c>
      <c r="D24" s="440"/>
      <c r="E24" s="476" t="str">
        <f t="shared" si="2"/>
        <v/>
      </c>
      <c r="F24" s="425"/>
      <c r="G24" s="425"/>
      <c r="H24" s="425"/>
      <c r="I24" s="426"/>
      <c r="J24" s="427">
        <f t="shared" si="4"/>
        <v>0</v>
      </c>
      <c r="K24" s="467"/>
      <c r="L24" s="422"/>
      <c r="M24" s="423" t="s">
        <v>194</v>
      </c>
      <c r="N24" s="424"/>
      <c r="O24" s="476" t="str">
        <f t="shared" si="0"/>
        <v/>
      </c>
      <c r="P24" s="425"/>
      <c r="Q24" s="425"/>
      <c r="R24" s="425"/>
      <c r="S24" s="426"/>
      <c r="T24" s="427">
        <f t="shared" si="1"/>
        <v>0</v>
      </c>
    </row>
    <row r="25" spans="1:20" ht="20.100000000000001" customHeight="1" x14ac:dyDescent="0.15">
      <c r="A25" s="467"/>
      <c r="B25" s="422"/>
      <c r="C25" s="423" t="s">
        <v>194</v>
      </c>
      <c r="D25" s="440"/>
      <c r="E25" s="476" t="str">
        <f t="shared" si="2"/>
        <v/>
      </c>
      <c r="F25" s="425"/>
      <c r="G25" s="425"/>
      <c r="H25" s="425"/>
      <c r="I25" s="426"/>
      <c r="J25" s="427">
        <f t="shared" si="4"/>
        <v>0</v>
      </c>
      <c r="K25" s="467"/>
      <c r="L25" s="422"/>
      <c r="M25" s="423" t="s">
        <v>194</v>
      </c>
      <c r="N25" s="424"/>
      <c r="O25" s="476" t="str">
        <f t="shared" si="0"/>
        <v/>
      </c>
      <c r="P25" s="425"/>
      <c r="Q25" s="425"/>
      <c r="R25" s="425"/>
      <c r="S25" s="426"/>
      <c r="T25" s="427">
        <f t="shared" si="1"/>
        <v>0</v>
      </c>
    </row>
    <row r="26" spans="1:20" ht="20.100000000000001" customHeight="1" x14ac:dyDescent="0.15">
      <c r="A26" s="467"/>
      <c r="B26" s="422"/>
      <c r="C26" s="423" t="s">
        <v>194</v>
      </c>
      <c r="D26" s="440"/>
      <c r="E26" s="476" t="str">
        <f t="shared" si="2"/>
        <v/>
      </c>
      <c r="F26" s="425"/>
      <c r="G26" s="425"/>
      <c r="H26" s="425"/>
      <c r="I26" s="426"/>
      <c r="J26" s="427">
        <f t="shared" si="4"/>
        <v>0</v>
      </c>
      <c r="K26" s="467"/>
      <c r="L26" s="422"/>
      <c r="M26" s="423" t="s">
        <v>194</v>
      </c>
      <c r="N26" s="424"/>
      <c r="O26" s="476" t="str">
        <f t="shared" si="0"/>
        <v/>
      </c>
      <c r="P26" s="425"/>
      <c r="Q26" s="425"/>
      <c r="R26" s="425"/>
      <c r="S26" s="426"/>
      <c r="T26" s="427">
        <f t="shared" ref="T26:T28" si="5">SUM(P26:S26)</f>
        <v>0</v>
      </c>
    </row>
    <row r="27" spans="1:20" ht="20.100000000000001" customHeight="1" x14ac:dyDescent="0.15">
      <c r="A27" s="467"/>
      <c r="B27" s="422"/>
      <c r="C27" s="423" t="s">
        <v>194</v>
      </c>
      <c r="D27" s="440"/>
      <c r="E27" s="476" t="str">
        <f t="shared" si="2"/>
        <v/>
      </c>
      <c r="F27" s="425"/>
      <c r="G27" s="425"/>
      <c r="H27" s="425"/>
      <c r="I27" s="426"/>
      <c r="J27" s="427">
        <f t="shared" si="4"/>
        <v>0</v>
      </c>
      <c r="K27" s="467"/>
      <c r="L27" s="422"/>
      <c r="M27" s="423" t="s">
        <v>194</v>
      </c>
      <c r="N27" s="424"/>
      <c r="O27" s="476" t="str">
        <f t="shared" si="0"/>
        <v/>
      </c>
      <c r="P27" s="425"/>
      <c r="Q27" s="425"/>
      <c r="R27" s="425"/>
      <c r="S27" s="426"/>
      <c r="T27" s="427">
        <f t="shared" si="5"/>
        <v>0</v>
      </c>
    </row>
    <row r="28" spans="1:20" ht="20.100000000000001" customHeight="1" x14ac:dyDescent="0.15">
      <c r="A28" s="467"/>
      <c r="B28" s="422"/>
      <c r="C28" s="423" t="s">
        <v>194</v>
      </c>
      <c r="D28" s="440"/>
      <c r="E28" s="476" t="str">
        <f t="shared" si="2"/>
        <v/>
      </c>
      <c r="F28" s="425"/>
      <c r="G28" s="425"/>
      <c r="H28" s="425"/>
      <c r="I28" s="426"/>
      <c r="J28" s="427">
        <f t="shared" si="4"/>
        <v>0</v>
      </c>
      <c r="K28" s="467"/>
      <c r="L28" s="422"/>
      <c r="M28" s="423" t="s">
        <v>194</v>
      </c>
      <c r="N28" s="424"/>
      <c r="O28" s="476" t="str">
        <f t="shared" si="0"/>
        <v/>
      </c>
      <c r="P28" s="425"/>
      <c r="Q28" s="425"/>
      <c r="R28" s="425"/>
      <c r="S28" s="426"/>
      <c r="T28" s="427">
        <f t="shared" si="5"/>
        <v>0</v>
      </c>
    </row>
    <row r="29" spans="1:20" ht="20.100000000000001" customHeight="1" x14ac:dyDescent="0.15">
      <c r="A29" s="467"/>
      <c r="B29" s="422"/>
      <c r="C29" s="423" t="s">
        <v>194</v>
      </c>
      <c r="D29" s="440"/>
      <c r="E29" s="476" t="str">
        <f t="shared" si="2"/>
        <v/>
      </c>
      <c r="F29" s="425"/>
      <c r="G29" s="425"/>
      <c r="H29" s="425"/>
      <c r="I29" s="426"/>
      <c r="J29" s="427">
        <f t="shared" si="4"/>
        <v>0</v>
      </c>
      <c r="K29" s="467"/>
      <c r="L29" s="422"/>
      <c r="M29" s="423" t="s">
        <v>194</v>
      </c>
      <c r="N29" s="424"/>
      <c r="O29" s="476" t="str">
        <f t="shared" si="0"/>
        <v/>
      </c>
      <c r="P29" s="425"/>
      <c r="Q29" s="425"/>
      <c r="R29" s="425"/>
      <c r="S29" s="426"/>
      <c r="T29" s="427">
        <f t="shared" si="1"/>
        <v>0</v>
      </c>
    </row>
    <row r="30" spans="1:20" ht="20.100000000000001" customHeight="1" x14ac:dyDescent="0.15">
      <c r="A30" s="467"/>
      <c r="B30" s="422"/>
      <c r="C30" s="423" t="s">
        <v>194</v>
      </c>
      <c r="D30" s="440"/>
      <c r="E30" s="476" t="str">
        <f t="shared" si="2"/>
        <v/>
      </c>
      <c r="F30" s="425"/>
      <c r="G30" s="425"/>
      <c r="H30" s="425"/>
      <c r="I30" s="426"/>
      <c r="J30" s="427">
        <f t="shared" si="4"/>
        <v>0</v>
      </c>
      <c r="K30" s="467"/>
      <c r="L30" s="422"/>
      <c r="M30" s="423" t="s">
        <v>194</v>
      </c>
      <c r="N30" s="424"/>
      <c r="O30" s="476" t="str">
        <f t="shared" si="0"/>
        <v/>
      </c>
      <c r="P30" s="425"/>
      <c r="Q30" s="425"/>
      <c r="R30" s="425"/>
      <c r="S30" s="426"/>
      <c r="T30" s="427">
        <f t="shared" si="1"/>
        <v>0</v>
      </c>
    </row>
    <row r="31" spans="1:20" ht="20.100000000000001" customHeight="1" x14ac:dyDescent="0.15">
      <c r="A31" s="467"/>
      <c r="B31" s="422"/>
      <c r="C31" s="423" t="s">
        <v>194</v>
      </c>
      <c r="D31" s="440"/>
      <c r="E31" s="476" t="str">
        <f t="shared" si="2"/>
        <v/>
      </c>
      <c r="F31" s="425"/>
      <c r="G31" s="425"/>
      <c r="H31" s="425"/>
      <c r="I31" s="426"/>
      <c r="J31" s="427">
        <f t="shared" si="4"/>
        <v>0</v>
      </c>
      <c r="K31" s="467"/>
      <c r="L31" s="422"/>
      <c r="M31" s="423" t="s">
        <v>194</v>
      </c>
      <c r="N31" s="424"/>
      <c r="O31" s="476" t="str">
        <f t="shared" si="0"/>
        <v/>
      </c>
      <c r="P31" s="425"/>
      <c r="Q31" s="425"/>
      <c r="R31" s="425"/>
      <c r="S31" s="426"/>
      <c r="T31" s="427">
        <f t="shared" si="1"/>
        <v>0</v>
      </c>
    </row>
    <row r="32" spans="1:20" ht="20.100000000000001" customHeight="1" x14ac:dyDescent="0.15">
      <c r="A32" s="467"/>
      <c r="B32" s="422"/>
      <c r="C32" s="423" t="s">
        <v>194</v>
      </c>
      <c r="D32" s="440"/>
      <c r="E32" s="476" t="str">
        <f t="shared" si="2"/>
        <v/>
      </c>
      <c r="F32" s="425"/>
      <c r="G32" s="425"/>
      <c r="H32" s="425"/>
      <c r="I32" s="426"/>
      <c r="J32" s="427">
        <f t="shared" si="4"/>
        <v>0</v>
      </c>
      <c r="K32" s="467"/>
      <c r="L32" s="422"/>
      <c r="M32" s="423" t="s">
        <v>194</v>
      </c>
      <c r="N32" s="424"/>
      <c r="O32" s="476" t="str">
        <f t="shared" si="0"/>
        <v/>
      </c>
      <c r="P32" s="425"/>
      <c r="Q32" s="425"/>
      <c r="R32" s="425"/>
      <c r="S32" s="426"/>
      <c r="T32" s="427">
        <f t="shared" si="1"/>
        <v>0</v>
      </c>
    </row>
    <row r="33" spans="1:20" ht="20.100000000000001" customHeight="1" x14ac:dyDescent="0.15">
      <c r="A33" s="467"/>
      <c r="B33" s="422"/>
      <c r="C33" s="423" t="s">
        <v>194</v>
      </c>
      <c r="D33" s="440"/>
      <c r="E33" s="476" t="str">
        <f t="shared" si="2"/>
        <v/>
      </c>
      <c r="F33" s="425"/>
      <c r="G33" s="425"/>
      <c r="H33" s="425"/>
      <c r="I33" s="426"/>
      <c r="J33" s="427">
        <f t="shared" si="4"/>
        <v>0</v>
      </c>
      <c r="K33" s="467"/>
      <c r="L33" s="422"/>
      <c r="M33" s="423" t="s">
        <v>194</v>
      </c>
      <c r="N33" s="424"/>
      <c r="O33" s="476" t="str">
        <f t="shared" si="0"/>
        <v/>
      </c>
      <c r="P33" s="425"/>
      <c r="Q33" s="425"/>
      <c r="R33" s="425"/>
      <c r="S33" s="426"/>
      <c r="T33" s="427">
        <f t="shared" si="1"/>
        <v>0</v>
      </c>
    </row>
    <row r="34" spans="1:20" ht="20.100000000000001" customHeight="1" x14ac:dyDescent="0.15">
      <c r="A34" s="467"/>
      <c r="B34" s="422"/>
      <c r="C34" s="423" t="s">
        <v>194</v>
      </c>
      <c r="D34" s="440"/>
      <c r="E34" s="476" t="str">
        <f t="shared" si="2"/>
        <v/>
      </c>
      <c r="F34" s="425"/>
      <c r="G34" s="425"/>
      <c r="H34" s="425"/>
      <c r="I34" s="426"/>
      <c r="J34" s="427">
        <f t="shared" si="4"/>
        <v>0</v>
      </c>
      <c r="K34" s="467"/>
      <c r="L34" s="422"/>
      <c r="M34" s="423" t="s">
        <v>194</v>
      </c>
      <c r="N34" s="424"/>
      <c r="O34" s="476" t="str">
        <f t="shared" si="0"/>
        <v/>
      </c>
      <c r="P34" s="425"/>
      <c r="Q34" s="425"/>
      <c r="R34" s="425"/>
      <c r="S34" s="426"/>
      <c r="T34" s="427">
        <f t="shared" si="1"/>
        <v>0</v>
      </c>
    </row>
    <row r="35" spans="1:20" ht="20.100000000000001" customHeight="1" x14ac:dyDescent="0.15">
      <c r="A35" s="467"/>
      <c r="B35" s="422"/>
      <c r="C35" s="423" t="s">
        <v>194</v>
      </c>
      <c r="D35" s="440"/>
      <c r="E35" s="476" t="str">
        <f t="shared" si="2"/>
        <v/>
      </c>
      <c r="F35" s="425"/>
      <c r="G35" s="425"/>
      <c r="H35" s="425"/>
      <c r="I35" s="426"/>
      <c r="J35" s="427">
        <f t="shared" si="4"/>
        <v>0</v>
      </c>
      <c r="K35" s="467"/>
      <c r="L35" s="422"/>
      <c r="M35" s="423" t="s">
        <v>194</v>
      </c>
      <c r="N35" s="424"/>
      <c r="O35" s="476" t="str">
        <f t="shared" si="0"/>
        <v/>
      </c>
      <c r="P35" s="425"/>
      <c r="Q35" s="425"/>
      <c r="R35" s="425"/>
      <c r="S35" s="426"/>
      <c r="T35" s="427">
        <f t="shared" si="1"/>
        <v>0</v>
      </c>
    </row>
    <row r="36" spans="1:20" ht="20.100000000000001" customHeight="1" x14ac:dyDescent="0.15">
      <c r="A36" s="467"/>
      <c r="B36" s="422"/>
      <c r="C36" s="423" t="s">
        <v>194</v>
      </c>
      <c r="D36" s="440"/>
      <c r="E36" s="476" t="str">
        <f t="shared" si="2"/>
        <v/>
      </c>
      <c r="F36" s="425"/>
      <c r="G36" s="425"/>
      <c r="H36" s="425"/>
      <c r="I36" s="426"/>
      <c r="J36" s="427">
        <f t="shared" si="4"/>
        <v>0</v>
      </c>
      <c r="K36" s="467"/>
      <c r="L36" s="422"/>
      <c r="M36" s="423" t="s">
        <v>194</v>
      </c>
      <c r="N36" s="424"/>
      <c r="O36" s="476" t="str">
        <f t="shared" si="0"/>
        <v/>
      </c>
      <c r="P36" s="425"/>
      <c r="Q36" s="425"/>
      <c r="R36" s="425"/>
      <c r="S36" s="426"/>
      <c r="T36" s="427">
        <f t="shared" si="1"/>
        <v>0</v>
      </c>
    </row>
    <row r="37" spans="1:20" ht="20.100000000000001" customHeight="1" x14ac:dyDescent="0.15">
      <c r="A37" s="467"/>
      <c r="B37" s="422"/>
      <c r="C37" s="423" t="s">
        <v>194</v>
      </c>
      <c r="D37" s="440"/>
      <c r="E37" s="476" t="str">
        <f t="shared" si="2"/>
        <v/>
      </c>
      <c r="F37" s="425"/>
      <c r="G37" s="425"/>
      <c r="H37" s="425"/>
      <c r="I37" s="426"/>
      <c r="J37" s="427">
        <f t="shared" si="4"/>
        <v>0</v>
      </c>
      <c r="K37" s="467"/>
      <c r="L37" s="422"/>
      <c r="M37" s="423" t="s">
        <v>194</v>
      </c>
      <c r="N37" s="424"/>
      <c r="O37" s="476" t="str">
        <f t="shared" si="0"/>
        <v/>
      </c>
      <c r="P37" s="425"/>
      <c r="Q37" s="425"/>
      <c r="R37" s="425"/>
      <c r="S37" s="426"/>
      <c r="T37" s="427">
        <f t="shared" si="1"/>
        <v>0</v>
      </c>
    </row>
    <row r="38" spans="1:20" s="4" customFormat="1" ht="20.100000000000001" customHeight="1" x14ac:dyDescent="0.15">
      <c r="A38" s="467"/>
      <c r="B38" s="422"/>
      <c r="C38" s="423" t="s">
        <v>194</v>
      </c>
      <c r="D38" s="440"/>
      <c r="E38" s="476" t="str">
        <f t="shared" si="2"/>
        <v/>
      </c>
      <c r="F38" s="425"/>
      <c r="G38" s="425"/>
      <c r="H38" s="425"/>
      <c r="I38" s="426"/>
      <c r="J38" s="427">
        <f t="shared" si="4"/>
        <v>0</v>
      </c>
      <c r="K38" s="467"/>
      <c r="L38" s="422"/>
      <c r="M38" s="423" t="s">
        <v>194</v>
      </c>
      <c r="N38" s="424"/>
      <c r="O38" s="476" t="str">
        <f t="shared" si="0"/>
        <v/>
      </c>
      <c r="P38" s="425"/>
      <c r="Q38" s="425"/>
      <c r="R38" s="425"/>
      <c r="S38" s="426"/>
      <c r="T38" s="427">
        <f t="shared" si="1"/>
        <v>0</v>
      </c>
    </row>
    <row r="39" spans="1:20" ht="20.100000000000001" customHeight="1" x14ac:dyDescent="0.15">
      <c r="A39" s="467"/>
      <c r="B39" s="422"/>
      <c r="C39" s="423" t="s">
        <v>194</v>
      </c>
      <c r="D39" s="440"/>
      <c r="E39" s="476" t="str">
        <f t="shared" si="2"/>
        <v/>
      </c>
      <c r="F39" s="425"/>
      <c r="G39" s="425"/>
      <c r="H39" s="425"/>
      <c r="I39" s="426"/>
      <c r="J39" s="427">
        <f t="shared" si="4"/>
        <v>0</v>
      </c>
      <c r="K39" s="467"/>
      <c r="L39" s="422"/>
      <c r="M39" s="423" t="s">
        <v>194</v>
      </c>
      <c r="N39" s="424"/>
      <c r="O39" s="476" t="str">
        <f t="shared" si="0"/>
        <v/>
      </c>
      <c r="P39" s="425"/>
      <c r="Q39" s="425"/>
      <c r="R39" s="425"/>
      <c r="S39" s="426"/>
      <c r="T39" s="427">
        <f t="shared" si="1"/>
        <v>0</v>
      </c>
    </row>
    <row r="40" spans="1:20" s="201" customFormat="1" ht="20.100000000000001" customHeight="1" thickBot="1" x14ac:dyDescent="0.2">
      <c r="A40" s="467"/>
      <c r="B40" s="422"/>
      <c r="C40" s="423" t="s">
        <v>194</v>
      </c>
      <c r="D40" s="441"/>
      <c r="E40" s="477" t="str">
        <f t="shared" si="2"/>
        <v/>
      </c>
      <c r="F40" s="425"/>
      <c r="G40" s="425"/>
      <c r="H40" s="425"/>
      <c r="I40" s="426"/>
      <c r="J40" s="427">
        <f t="shared" si="4"/>
        <v>0</v>
      </c>
      <c r="K40" s="467"/>
      <c r="L40" s="422"/>
      <c r="M40" s="423" t="s">
        <v>194</v>
      </c>
      <c r="N40" s="424"/>
      <c r="O40" s="477" t="str">
        <f t="shared" si="0"/>
        <v/>
      </c>
      <c r="P40" s="425"/>
      <c r="Q40" s="425"/>
      <c r="R40" s="425"/>
      <c r="S40" s="426"/>
      <c r="T40" s="431">
        <f t="shared" si="1"/>
        <v>0</v>
      </c>
    </row>
    <row r="41" spans="1:20" s="4" customFormat="1" ht="20.100000000000001" customHeight="1" thickBot="1" x14ac:dyDescent="0.2">
      <c r="A41" s="1575" t="s">
        <v>195</v>
      </c>
      <c r="B41" s="1576"/>
      <c r="C41" s="1576"/>
      <c r="D41" s="1576"/>
      <c r="E41" s="1577"/>
      <c r="F41" s="428">
        <f t="shared" ref="F41:I41" si="6">SUM(F9:F40)</f>
        <v>0</v>
      </c>
      <c r="G41" s="428">
        <f t="shared" si="6"/>
        <v>0</v>
      </c>
      <c r="H41" s="428">
        <f t="shared" si="6"/>
        <v>0</v>
      </c>
      <c r="I41" s="429">
        <f t="shared" si="6"/>
        <v>0</v>
      </c>
      <c r="J41" s="430">
        <f>SUM(F41:I41)</f>
        <v>0</v>
      </c>
      <c r="K41" s="1572" t="s">
        <v>195</v>
      </c>
      <c r="L41" s="1573"/>
      <c r="M41" s="1573"/>
      <c r="N41" s="1573"/>
      <c r="O41" s="1574"/>
      <c r="P41" s="432">
        <f>SUM(P5:P40)</f>
        <v>0</v>
      </c>
      <c r="Q41" s="432">
        <f>SUM(Q5:Q40)</f>
        <v>0</v>
      </c>
      <c r="R41" s="432">
        <f>SUM(R5:R40)</f>
        <v>0</v>
      </c>
      <c r="S41" s="433">
        <f>SUM(S5:S40)</f>
        <v>0</v>
      </c>
      <c r="T41" s="434">
        <f t="shared" si="1"/>
        <v>0</v>
      </c>
    </row>
    <row r="42" spans="1:20" s="238" customFormat="1" ht="20.100000000000001" hidden="1" customHeight="1" outlineLevel="1" x14ac:dyDescent="0.15">
      <c r="A42" s="237"/>
      <c r="C42" s="239"/>
      <c r="D42" s="239"/>
      <c r="F42" s="240">
        <f>SUMIF($E$14:$E$40,$E$11,F$14:F$40)</f>
        <v>0</v>
      </c>
      <c r="G42" s="240">
        <f>SUMIF($E$14:$E$40,$E$11,G$14:G$40)</f>
        <v>0</v>
      </c>
      <c r="H42" s="240">
        <f>SUMIF($E$14:$E$40,$E$11,H$14:H$40)</f>
        <v>0</v>
      </c>
      <c r="I42" s="240">
        <f>SUMIF($E$14:$E$40,$E$11,I$14:I$40)</f>
        <v>0</v>
      </c>
      <c r="J42" s="241"/>
      <c r="K42" s="232"/>
      <c r="L42"/>
      <c r="M42" s="230"/>
      <c r="N42" s="230"/>
      <c r="O42"/>
      <c r="P42" s="240">
        <f>SUMIF($O$5:$O$41,$E$11,P$5:P$41)</f>
        <v>0</v>
      </c>
      <c r="Q42" s="240">
        <f>SUMIF($O$5:$O$41,$E$11,Q$5:Q$41)</f>
        <v>0</v>
      </c>
      <c r="R42" s="240">
        <f>SUMIF($O$5:$O$41,$E$11,R$5:R$41)</f>
        <v>0</v>
      </c>
      <c r="S42" s="240">
        <f>SUMIF($O$5:$O$41,$E$11,S$5:S$41)</f>
        <v>0</v>
      </c>
      <c r="T42" s="241"/>
    </row>
    <row r="43" spans="1:20" ht="20.100000000000001" customHeight="1" collapsed="1" x14ac:dyDescent="0.15">
      <c r="K43" s="201"/>
      <c r="L43" s="201"/>
      <c r="M43" s="201"/>
      <c r="N43" s="201"/>
      <c r="O43" s="201"/>
    </row>
    <row r="44" spans="1:20" ht="20.100000000000001" customHeight="1" x14ac:dyDescent="0.15">
      <c r="K44" s="4"/>
      <c r="L44" s="4"/>
      <c r="M44" s="4"/>
      <c r="N44" s="4"/>
      <c r="O44" s="4"/>
    </row>
    <row r="45" spans="1:20" ht="20.100000000000001" customHeight="1" x14ac:dyDescent="0.15">
      <c r="K45" s="237"/>
      <c r="L45" s="238"/>
      <c r="M45" s="239"/>
      <c r="N45" s="239"/>
      <c r="O45" s="238"/>
    </row>
    <row r="46" spans="1:20" ht="20.100000000000001" customHeight="1" x14ac:dyDescent="0.15"/>
    <row r="47" spans="1:20" ht="20.100000000000001" customHeight="1" x14ac:dyDescent="0.15"/>
    <row r="48" spans="1:20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</sheetData>
  <mergeCells count="14">
    <mergeCell ref="K1:T2"/>
    <mergeCell ref="X8:X9"/>
    <mergeCell ref="E4:G5"/>
    <mergeCell ref="K41:O41"/>
    <mergeCell ref="A4:A5"/>
    <mergeCell ref="A41:E41"/>
    <mergeCell ref="L4:N4"/>
    <mergeCell ref="B7:J7"/>
    <mergeCell ref="B8:D8"/>
    <mergeCell ref="I5:J5"/>
    <mergeCell ref="I4:J4"/>
    <mergeCell ref="B4:C5"/>
    <mergeCell ref="D4:D5"/>
    <mergeCell ref="B1:I2"/>
  </mergeCells>
  <phoneticPr fontId="2"/>
  <printOptions horizontalCentered="1"/>
  <pageMargins left="0.39370078740157483" right="0.39370078740157483" top="0.59055118110236227" bottom="0.39370078740157483" header="0" footer="7.874015748031496E-2"/>
  <pageSetup paperSize="9" orientation="portrait" r:id="rId1"/>
  <headerFooter>
    <oddFooter>&amp;P 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G76"/>
  <sheetViews>
    <sheetView showGridLines="0" topLeftCell="A56" zoomScale="70" zoomScaleNormal="70" workbookViewId="0">
      <selection activeCell="O83" sqref="O83"/>
    </sheetView>
  </sheetViews>
  <sheetFormatPr defaultRowHeight="13.5" x14ac:dyDescent="0.15"/>
  <cols>
    <col min="1" max="81" width="2.625" customWidth="1"/>
  </cols>
  <sheetData>
    <row r="1" spans="1:59" ht="12.95" customHeight="1" x14ac:dyDescent="0.15">
      <c r="A1" s="1814" t="s">
        <v>306</v>
      </c>
      <c r="B1" s="1815"/>
      <c r="C1" s="1809" t="s">
        <v>305</v>
      </c>
      <c r="D1" s="1810"/>
      <c r="E1" s="1810"/>
      <c r="F1" s="1811" t="s">
        <v>306</v>
      </c>
      <c r="G1" s="1812"/>
      <c r="H1" s="2063" t="s">
        <v>134</v>
      </c>
      <c r="I1" s="2064"/>
      <c r="J1" s="2064"/>
      <c r="K1" s="2064"/>
      <c r="L1" s="2064"/>
      <c r="M1" s="2064"/>
      <c r="N1" s="2064"/>
      <c r="O1" s="2064"/>
      <c r="P1" s="2064"/>
      <c r="Q1" s="2064"/>
      <c r="R1" s="2064"/>
      <c r="S1" s="2064"/>
      <c r="T1" s="2064"/>
      <c r="U1" s="2064"/>
      <c r="V1" s="2065"/>
      <c r="W1" s="200"/>
      <c r="Y1" s="2063" t="s">
        <v>132</v>
      </c>
      <c r="Z1" s="2064"/>
      <c r="AA1" s="2064"/>
      <c r="AB1" s="2064"/>
      <c r="AC1" s="2064"/>
      <c r="AD1" s="2065"/>
      <c r="AE1" s="409"/>
      <c r="AF1" s="410"/>
      <c r="AG1" s="1788" t="s">
        <v>284</v>
      </c>
      <c r="AH1" s="1789"/>
      <c r="AI1" s="1790"/>
      <c r="AL1" s="1865" t="s">
        <v>286</v>
      </c>
      <c r="AM1" s="1866"/>
      <c r="AN1" s="1866"/>
      <c r="AO1" s="1866"/>
      <c r="AP1" s="1859" t="s">
        <v>324</v>
      </c>
      <c r="AQ1" s="1859"/>
      <c r="AR1" s="1859"/>
      <c r="AS1" s="1859"/>
      <c r="AT1" s="1859"/>
      <c r="AU1" s="1859"/>
      <c r="AV1" s="1859"/>
      <c r="AW1" s="1859"/>
      <c r="AX1" s="1860"/>
    </row>
    <row r="2" spans="1:59" ht="12.95" customHeight="1" x14ac:dyDescent="0.15">
      <c r="A2" s="1815"/>
      <c r="B2" s="1815"/>
      <c r="C2" s="1810"/>
      <c r="D2" s="1810"/>
      <c r="E2" s="1810"/>
      <c r="F2" s="1813"/>
      <c r="G2" s="1812"/>
      <c r="H2" s="2063" t="s">
        <v>28</v>
      </c>
      <c r="I2" s="2064"/>
      <c r="J2" s="2064"/>
      <c r="K2" s="2063" t="s">
        <v>129</v>
      </c>
      <c r="L2" s="2064"/>
      <c r="M2" s="2065"/>
      <c r="N2" s="2063" t="s">
        <v>131</v>
      </c>
      <c r="O2" s="2064"/>
      <c r="P2" s="2064"/>
      <c r="Q2" s="2064"/>
      <c r="R2" s="2064"/>
      <c r="S2" s="2065"/>
      <c r="T2" s="2063" t="s">
        <v>29</v>
      </c>
      <c r="U2" s="2064"/>
      <c r="V2" s="2065"/>
      <c r="W2" s="200"/>
      <c r="Y2" s="2066" t="s">
        <v>40</v>
      </c>
      <c r="Z2" s="2067"/>
      <c r="AA2" s="2068"/>
      <c r="AB2" s="2066" t="s">
        <v>41</v>
      </c>
      <c r="AC2" s="2067"/>
      <c r="AD2" s="2068"/>
      <c r="AE2" s="409"/>
      <c r="AF2" s="410"/>
      <c r="AG2" s="1791"/>
      <c r="AH2" s="1792"/>
      <c r="AI2" s="1793"/>
      <c r="AL2" s="1867"/>
      <c r="AM2" s="1868"/>
      <c r="AN2" s="1868"/>
      <c r="AO2" s="1868"/>
      <c r="AP2" s="1861"/>
      <c r="AQ2" s="1861"/>
      <c r="AR2" s="1861"/>
      <c r="AS2" s="1861"/>
      <c r="AT2" s="1861"/>
      <c r="AU2" s="1861"/>
      <c r="AV2" s="1861"/>
      <c r="AW2" s="1861"/>
      <c r="AX2" s="1862"/>
    </row>
    <row r="3" spans="1:59" ht="12.95" customHeight="1" x14ac:dyDescent="0.15">
      <c r="A3" s="1815"/>
      <c r="B3" s="1815"/>
      <c r="C3" s="1810"/>
      <c r="D3" s="1810"/>
      <c r="E3" s="1810"/>
      <c r="F3" s="1813"/>
      <c r="G3" s="1812"/>
      <c r="H3" s="2022" t="s">
        <v>236</v>
      </c>
      <c r="I3" s="2023"/>
      <c r="J3" s="2024"/>
      <c r="K3" s="2022" t="s">
        <v>235</v>
      </c>
      <c r="L3" s="2023"/>
      <c r="M3" s="2024"/>
      <c r="N3" s="2006"/>
      <c r="O3" s="2007"/>
      <c r="P3" s="2008"/>
      <c r="Q3" s="2006"/>
      <c r="R3" s="2007"/>
      <c r="S3" s="2008"/>
      <c r="T3" s="2022" t="s">
        <v>234</v>
      </c>
      <c r="U3" s="2023"/>
      <c r="V3" s="2024"/>
      <c r="Y3" s="2022" t="s">
        <v>43</v>
      </c>
      <c r="Z3" s="2023"/>
      <c r="AA3" s="2024"/>
      <c r="AB3" s="2022" t="s">
        <v>42</v>
      </c>
      <c r="AC3" s="2023"/>
      <c r="AD3" s="2024"/>
      <c r="AE3" s="406"/>
      <c r="AF3" s="407"/>
      <c r="AG3" s="1794" t="s">
        <v>325</v>
      </c>
      <c r="AH3" s="1795"/>
      <c r="AI3" s="1796"/>
      <c r="AL3" s="1869"/>
      <c r="AM3" s="1870"/>
      <c r="AN3" s="1870"/>
      <c r="AO3" s="1870"/>
      <c r="AP3" s="1863"/>
      <c r="AQ3" s="1863"/>
      <c r="AR3" s="1863"/>
      <c r="AS3" s="1863"/>
      <c r="AT3" s="1863"/>
      <c r="AU3" s="1863"/>
      <c r="AV3" s="1863"/>
      <c r="AW3" s="1863"/>
      <c r="AX3" s="1864"/>
    </row>
    <row r="4" spans="1:59" x14ac:dyDescent="0.15">
      <c r="A4" s="1816" t="s">
        <v>307</v>
      </c>
      <c r="B4" s="1816"/>
      <c r="C4" s="1816"/>
      <c r="D4" s="1816"/>
      <c r="E4" s="1816"/>
      <c r="F4" s="1816"/>
      <c r="G4" s="1817"/>
      <c r="H4" s="2025"/>
      <c r="I4" s="2026"/>
      <c r="J4" s="2027"/>
      <c r="K4" s="2025"/>
      <c r="L4" s="2026"/>
      <c r="M4" s="2027"/>
      <c r="N4" s="2009"/>
      <c r="O4" s="2010"/>
      <c r="P4" s="2011"/>
      <c r="Q4" s="2009"/>
      <c r="R4" s="2010"/>
      <c r="S4" s="2011"/>
      <c r="T4" s="2025"/>
      <c r="U4" s="2026"/>
      <c r="V4" s="2027"/>
      <c r="Y4" s="2025"/>
      <c r="Z4" s="2026"/>
      <c r="AA4" s="2027"/>
      <c r="AB4" s="2025"/>
      <c r="AC4" s="2026"/>
      <c r="AD4" s="2027"/>
      <c r="AE4" s="406"/>
      <c r="AF4" s="407"/>
      <c r="AG4" s="1797"/>
      <c r="AH4" s="1798"/>
      <c r="AI4" s="1799"/>
    </row>
    <row r="5" spans="1:59" x14ac:dyDescent="0.15">
      <c r="A5" s="1816"/>
      <c r="B5" s="1816"/>
      <c r="C5" s="1816"/>
      <c r="D5" s="1816"/>
      <c r="E5" s="1816"/>
      <c r="F5" s="1816"/>
      <c r="G5" s="1817"/>
      <c r="H5" s="2025"/>
      <c r="I5" s="2026"/>
      <c r="J5" s="2027"/>
      <c r="K5" s="2025"/>
      <c r="L5" s="2026"/>
      <c r="M5" s="2027"/>
      <c r="N5" s="2009"/>
      <c r="O5" s="2010"/>
      <c r="P5" s="2011"/>
      <c r="Q5" s="2009"/>
      <c r="R5" s="2010"/>
      <c r="S5" s="2011"/>
      <c r="T5" s="2025"/>
      <c r="U5" s="2026"/>
      <c r="V5" s="2027"/>
      <c r="Y5" s="2025"/>
      <c r="Z5" s="2026"/>
      <c r="AA5" s="2027"/>
      <c r="AB5" s="2025"/>
      <c r="AC5" s="2026"/>
      <c r="AD5" s="2027"/>
      <c r="AE5" s="406"/>
      <c r="AF5" s="407"/>
      <c r="AG5" s="1797"/>
      <c r="AH5" s="1798"/>
      <c r="AI5" s="1799"/>
    </row>
    <row r="6" spans="1:59" x14ac:dyDescent="0.15">
      <c r="A6" s="1816"/>
      <c r="B6" s="1816"/>
      <c r="C6" s="1816"/>
      <c r="D6" s="1816"/>
      <c r="E6" s="1816"/>
      <c r="F6" s="1816"/>
      <c r="G6" s="1817"/>
      <c r="H6" s="2028"/>
      <c r="I6" s="2029"/>
      <c r="J6" s="2030"/>
      <c r="K6" s="2028"/>
      <c r="L6" s="2029"/>
      <c r="M6" s="2030"/>
      <c r="N6" s="2012"/>
      <c r="O6" s="2013"/>
      <c r="P6" s="2014"/>
      <c r="Q6" s="2012"/>
      <c r="R6" s="2013"/>
      <c r="S6" s="2014"/>
      <c r="T6" s="2028"/>
      <c r="U6" s="2029"/>
      <c r="V6" s="2030"/>
      <c r="Y6" s="2028"/>
      <c r="Z6" s="2029"/>
      <c r="AA6" s="2030"/>
      <c r="AB6" s="2028"/>
      <c r="AC6" s="2029"/>
      <c r="AD6" s="2030"/>
      <c r="AE6" s="406"/>
      <c r="AF6" s="407"/>
      <c r="AG6" s="1800"/>
      <c r="AH6" s="1801"/>
      <c r="AI6" s="1802"/>
    </row>
    <row r="8" spans="1:59" x14ac:dyDescent="0.15">
      <c r="A8" s="1818" t="s">
        <v>319</v>
      </c>
      <c r="B8" s="1818"/>
      <c r="C8" s="1818"/>
      <c r="D8" s="1818"/>
      <c r="E8" s="1818"/>
      <c r="F8" s="1818"/>
      <c r="G8" s="1818"/>
      <c r="H8" s="1818"/>
      <c r="I8" s="1818"/>
      <c r="J8" s="1818" t="s">
        <v>320</v>
      </c>
      <c r="K8" s="1818"/>
      <c r="L8" s="1818"/>
      <c r="M8" s="1818"/>
      <c r="N8" s="1818"/>
      <c r="O8" s="1818"/>
      <c r="P8" s="1818"/>
      <c r="Q8" s="1818"/>
      <c r="R8" s="1818"/>
      <c r="S8" s="1818" t="s">
        <v>321</v>
      </c>
      <c r="T8" s="1818"/>
      <c r="U8" s="1818"/>
      <c r="V8" s="1818"/>
      <c r="W8" s="1818"/>
      <c r="X8" s="1818"/>
      <c r="Y8" s="1818"/>
      <c r="Z8" s="1818"/>
      <c r="AA8" s="1818"/>
      <c r="AB8" s="1818"/>
      <c r="AC8" s="1818" t="s">
        <v>322</v>
      </c>
      <c r="AD8" s="1818"/>
      <c r="AE8" s="1818"/>
      <c r="AF8" s="1818"/>
      <c r="AG8" s="1818"/>
      <c r="AH8" s="1818"/>
      <c r="AI8" s="1818"/>
      <c r="AJ8" s="508"/>
      <c r="AK8" s="1982" t="s">
        <v>180</v>
      </c>
      <c r="AL8" s="1982"/>
      <c r="AM8" s="1982"/>
      <c r="AN8" s="1982"/>
      <c r="AO8" s="1982"/>
      <c r="AP8" s="1982"/>
      <c r="AQ8" s="1982"/>
      <c r="AR8" s="1982"/>
      <c r="AS8" s="1982"/>
      <c r="AT8" s="1982"/>
      <c r="AU8" s="1982"/>
      <c r="AV8" s="1982"/>
      <c r="AW8" s="1982"/>
      <c r="AX8" s="1982"/>
      <c r="AY8" s="1982"/>
      <c r="AZ8" s="1982"/>
      <c r="BA8" s="1982"/>
      <c r="BB8" s="1982"/>
      <c r="BC8" s="1982"/>
      <c r="BD8" s="1982"/>
      <c r="BE8" s="1982"/>
      <c r="BF8" s="1982"/>
      <c r="BG8" s="1982"/>
    </row>
    <row r="9" spans="1:59" ht="20.100000000000001" customHeight="1" x14ac:dyDescent="0.15">
      <c r="A9" s="1803" t="s">
        <v>33</v>
      </c>
      <c r="B9" s="1819" t="s">
        <v>34</v>
      </c>
      <c r="C9" s="1819"/>
      <c r="D9" s="1819"/>
      <c r="E9" s="1819"/>
      <c r="F9" s="1819"/>
      <c r="G9" s="1819"/>
      <c r="H9" s="1819" t="s">
        <v>14</v>
      </c>
      <c r="I9" s="1819"/>
      <c r="J9" s="1819"/>
      <c r="K9" s="1819"/>
      <c r="L9" s="1819"/>
      <c r="M9" s="1819"/>
      <c r="N9" s="1992" t="s">
        <v>143</v>
      </c>
      <c r="O9" s="1994"/>
      <c r="P9" s="1992" t="s">
        <v>35</v>
      </c>
      <c r="Q9" s="1993"/>
      <c r="R9" s="1993"/>
      <c r="S9" s="1993"/>
      <c r="T9" s="1993"/>
      <c r="U9" s="1993"/>
      <c r="V9" s="1993"/>
      <c r="W9" s="1993"/>
      <c r="X9" s="1993"/>
      <c r="Y9" s="1993"/>
      <c r="Z9" s="1993"/>
      <c r="AA9" s="1993"/>
      <c r="AB9" s="1994"/>
      <c r="AC9" s="1819" t="s">
        <v>36</v>
      </c>
      <c r="AD9" s="1819"/>
      <c r="AE9" s="1819"/>
      <c r="AF9" s="1819"/>
      <c r="AG9" s="1819"/>
      <c r="AH9" s="1819"/>
      <c r="AI9" s="1819"/>
      <c r="AJ9" s="509"/>
      <c r="AK9" s="1983" t="s">
        <v>132</v>
      </c>
      <c r="AL9" s="1984"/>
      <c r="AM9" s="1984"/>
      <c r="AN9" s="1984"/>
      <c r="AO9" s="1984"/>
      <c r="AP9" s="1985"/>
      <c r="AQ9" s="480"/>
      <c r="AR9" s="200"/>
      <c r="AS9" s="1986" t="s">
        <v>134</v>
      </c>
      <c r="AT9" s="1987"/>
      <c r="AU9" s="1987"/>
      <c r="AV9" s="1987"/>
      <c r="AW9" s="1987"/>
      <c r="AX9" s="1987"/>
      <c r="AY9" s="1987"/>
      <c r="AZ9" s="1987"/>
      <c r="BA9" s="1987"/>
      <c r="BB9" s="1987"/>
      <c r="BC9" s="1987"/>
      <c r="BD9" s="1987"/>
      <c r="BE9" s="1987"/>
      <c r="BF9" s="1987"/>
      <c r="BG9" s="1988"/>
    </row>
    <row r="10" spans="1:59" ht="20.100000000000001" customHeight="1" x14ac:dyDescent="0.15">
      <c r="A10" s="1804"/>
      <c r="B10" s="2015"/>
      <c r="C10" s="2015"/>
      <c r="D10" s="2015"/>
      <c r="E10" s="2015"/>
      <c r="F10" s="2015"/>
      <c r="G10" s="2015"/>
      <c r="H10" s="2015"/>
      <c r="I10" s="2015"/>
      <c r="J10" s="2015"/>
      <c r="K10" s="2015"/>
      <c r="L10" s="2015"/>
      <c r="M10" s="2015"/>
      <c r="N10" s="1995"/>
      <c r="O10" s="1996"/>
      <c r="P10" s="1995"/>
      <c r="Q10" s="2017"/>
      <c r="R10" s="2017"/>
      <c r="S10" s="2017"/>
      <c r="T10" s="2017"/>
      <c r="U10" s="2017"/>
      <c r="V10" s="2017"/>
      <c r="W10" s="2017"/>
      <c r="X10" s="2017"/>
      <c r="Y10" s="2017"/>
      <c r="Z10" s="2017"/>
      <c r="AA10" s="2017"/>
      <c r="AB10" s="1996"/>
      <c r="AC10" s="2015"/>
      <c r="AD10" s="2015"/>
      <c r="AE10" s="2015"/>
      <c r="AF10" s="2015"/>
      <c r="AG10" s="2015"/>
      <c r="AH10" s="2015"/>
      <c r="AI10" s="2015"/>
      <c r="AK10" s="1989" t="s">
        <v>40</v>
      </c>
      <c r="AL10" s="1990"/>
      <c r="AM10" s="1991"/>
      <c r="AN10" s="1989" t="s">
        <v>41</v>
      </c>
      <c r="AO10" s="1990"/>
      <c r="AP10" s="1991"/>
      <c r="AQ10" s="480"/>
      <c r="AR10" s="200"/>
      <c r="AS10" s="1986" t="s">
        <v>28</v>
      </c>
      <c r="AT10" s="1987"/>
      <c r="AU10" s="1987"/>
      <c r="AV10" s="1986" t="s">
        <v>129</v>
      </c>
      <c r="AW10" s="1987"/>
      <c r="AX10" s="1988"/>
      <c r="AY10" s="1986" t="s">
        <v>131</v>
      </c>
      <c r="AZ10" s="1987"/>
      <c r="BA10" s="1987"/>
      <c r="BB10" s="1987"/>
      <c r="BC10" s="1987"/>
      <c r="BD10" s="1988"/>
      <c r="BE10" s="1986" t="s">
        <v>29</v>
      </c>
      <c r="BF10" s="1987"/>
      <c r="BG10" s="1988"/>
    </row>
    <row r="11" spans="1:59" ht="20.100000000000001" customHeight="1" x14ac:dyDescent="0.15">
      <c r="A11" s="1804"/>
      <c r="B11" s="1806"/>
      <c r="C11" s="1806"/>
      <c r="D11" s="1806"/>
      <c r="E11" s="1806"/>
      <c r="F11" s="1806"/>
      <c r="G11" s="1806"/>
      <c r="H11" s="1806"/>
      <c r="I11" s="1806"/>
      <c r="J11" s="1806"/>
      <c r="K11" s="1806"/>
      <c r="L11" s="1806"/>
      <c r="M11" s="1806"/>
      <c r="N11" s="1807"/>
      <c r="O11" s="1808"/>
      <c r="P11" s="1807"/>
      <c r="Q11" s="2020"/>
      <c r="R11" s="2020"/>
      <c r="S11" s="2020"/>
      <c r="T11" s="2020"/>
      <c r="U11" s="2020"/>
      <c r="V11" s="2020"/>
      <c r="W11" s="2020"/>
      <c r="X11" s="2020"/>
      <c r="Y11" s="2020"/>
      <c r="Z11" s="2020"/>
      <c r="AA11" s="2020"/>
      <c r="AB11" s="1808"/>
      <c r="AC11" s="1806"/>
      <c r="AD11" s="1806"/>
      <c r="AE11" s="1806"/>
      <c r="AF11" s="1806"/>
      <c r="AG11" s="1806"/>
      <c r="AH11" s="1806"/>
      <c r="AI11" s="1806"/>
      <c r="AK11" s="2022" t="s">
        <v>43</v>
      </c>
      <c r="AL11" s="2023"/>
      <c r="AM11" s="2024"/>
      <c r="AN11" s="2022" t="s">
        <v>42</v>
      </c>
      <c r="AO11" s="2023"/>
      <c r="AP11" s="2024"/>
      <c r="AQ11" s="478"/>
      <c r="AR11" s="200"/>
      <c r="AS11" s="1997" t="s">
        <v>141</v>
      </c>
      <c r="AT11" s="1998"/>
      <c r="AU11" s="1999"/>
      <c r="AV11" s="1997" t="s">
        <v>140</v>
      </c>
      <c r="AW11" s="1998"/>
      <c r="AX11" s="1999"/>
      <c r="AY11" s="2006"/>
      <c r="AZ11" s="2007"/>
      <c r="BA11" s="2008"/>
      <c r="BB11" s="2006"/>
      <c r="BC11" s="2007"/>
      <c r="BD11" s="2008"/>
      <c r="BE11" s="1997" t="s">
        <v>139</v>
      </c>
      <c r="BF11" s="1998"/>
      <c r="BG11" s="1999"/>
    </row>
    <row r="12" spans="1:59" ht="20.100000000000001" customHeight="1" x14ac:dyDescent="0.15">
      <c r="A12" s="1804"/>
      <c r="B12" s="1806"/>
      <c r="C12" s="1806"/>
      <c r="D12" s="1806"/>
      <c r="E12" s="1806"/>
      <c r="F12" s="1806"/>
      <c r="G12" s="1806"/>
      <c r="H12" s="1806"/>
      <c r="I12" s="1806"/>
      <c r="J12" s="1806"/>
      <c r="K12" s="1806"/>
      <c r="L12" s="1806"/>
      <c r="M12" s="1806"/>
      <c r="N12" s="1807"/>
      <c r="O12" s="1808"/>
      <c r="P12" s="1807"/>
      <c r="Q12" s="2020"/>
      <c r="R12" s="2020"/>
      <c r="S12" s="2020"/>
      <c r="T12" s="2020"/>
      <c r="U12" s="2020"/>
      <c r="V12" s="2020"/>
      <c r="W12" s="2020"/>
      <c r="X12" s="2020"/>
      <c r="Y12" s="2020"/>
      <c r="Z12" s="2020"/>
      <c r="AA12" s="2020"/>
      <c r="AB12" s="1808"/>
      <c r="AC12" s="1806"/>
      <c r="AD12" s="1806"/>
      <c r="AE12" s="1806"/>
      <c r="AF12" s="1806"/>
      <c r="AG12" s="1806"/>
      <c r="AH12" s="1806"/>
      <c r="AI12" s="1806"/>
      <c r="AK12" s="2025"/>
      <c r="AL12" s="2026"/>
      <c r="AM12" s="2027"/>
      <c r="AN12" s="2025"/>
      <c r="AO12" s="2026"/>
      <c r="AP12" s="2027"/>
      <c r="AQ12" s="478"/>
      <c r="AR12" s="200"/>
      <c r="AS12" s="2000"/>
      <c r="AT12" s="2001"/>
      <c r="AU12" s="2002"/>
      <c r="AV12" s="2000"/>
      <c r="AW12" s="2001"/>
      <c r="AX12" s="2002"/>
      <c r="AY12" s="2009"/>
      <c r="AZ12" s="2010"/>
      <c r="BA12" s="2011"/>
      <c r="BB12" s="2009"/>
      <c r="BC12" s="2010"/>
      <c r="BD12" s="2011"/>
      <c r="BE12" s="2000"/>
      <c r="BF12" s="2001"/>
      <c r="BG12" s="2002"/>
    </row>
    <row r="13" spans="1:59" ht="20.100000000000001" customHeight="1" x14ac:dyDescent="0.15">
      <c r="A13" s="1804"/>
      <c r="B13" s="1806"/>
      <c r="C13" s="1806"/>
      <c r="D13" s="1806"/>
      <c r="E13" s="1806"/>
      <c r="F13" s="1806"/>
      <c r="G13" s="1806"/>
      <c r="H13" s="1806"/>
      <c r="I13" s="1806"/>
      <c r="J13" s="1806"/>
      <c r="K13" s="1806"/>
      <c r="L13" s="1806"/>
      <c r="M13" s="1806"/>
      <c r="N13" s="1807"/>
      <c r="O13" s="1808"/>
      <c r="P13" s="1807"/>
      <c r="Q13" s="2020"/>
      <c r="R13" s="2020"/>
      <c r="S13" s="2020"/>
      <c r="T13" s="2020"/>
      <c r="U13" s="2020"/>
      <c r="V13" s="2020"/>
      <c r="W13" s="2020"/>
      <c r="X13" s="2020"/>
      <c r="Y13" s="2020"/>
      <c r="Z13" s="2020"/>
      <c r="AA13" s="2020"/>
      <c r="AB13" s="1808"/>
      <c r="AC13" s="1806"/>
      <c r="AD13" s="1806"/>
      <c r="AE13" s="1806"/>
      <c r="AF13" s="1806"/>
      <c r="AG13" s="1806"/>
      <c r="AH13" s="1806"/>
      <c r="AI13" s="1806"/>
      <c r="AK13" s="2028"/>
      <c r="AL13" s="2029"/>
      <c r="AM13" s="2030"/>
      <c r="AN13" s="2028"/>
      <c r="AO13" s="2029"/>
      <c r="AP13" s="2030"/>
      <c r="AQ13" s="478"/>
      <c r="AR13" s="200"/>
      <c r="AS13" s="2003"/>
      <c r="AT13" s="2004"/>
      <c r="AU13" s="2005"/>
      <c r="AV13" s="2003"/>
      <c r="AW13" s="2004"/>
      <c r="AX13" s="2005"/>
      <c r="AY13" s="2012"/>
      <c r="AZ13" s="2013"/>
      <c r="BA13" s="2014"/>
      <c r="BB13" s="2012"/>
      <c r="BC13" s="2013"/>
      <c r="BD13" s="2014"/>
      <c r="BE13" s="2003"/>
      <c r="BF13" s="2004"/>
      <c r="BG13" s="2005"/>
    </row>
    <row r="14" spans="1:59" ht="20.100000000000001" customHeight="1" thickBot="1" x14ac:dyDescent="0.2">
      <c r="A14" s="1804"/>
      <c r="B14" s="1806"/>
      <c r="C14" s="1806"/>
      <c r="D14" s="1806"/>
      <c r="E14" s="1806"/>
      <c r="F14" s="1806"/>
      <c r="G14" s="1806"/>
      <c r="H14" s="1806"/>
      <c r="I14" s="1806"/>
      <c r="J14" s="1806"/>
      <c r="K14" s="1806"/>
      <c r="L14" s="1806"/>
      <c r="M14" s="1806"/>
      <c r="N14" s="1807"/>
      <c r="O14" s="1808"/>
      <c r="P14" s="1807"/>
      <c r="Q14" s="2020"/>
      <c r="R14" s="2020"/>
      <c r="S14" s="2020"/>
      <c r="T14" s="2020"/>
      <c r="U14" s="2020"/>
      <c r="V14" s="2020"/>
      <c r="W14" s="2020"/>
      <c r="X14" s="2020"/>
      <c r="Y14" s="2020"/>
      <c r="Z14" s="2020"/>
      <c r="AA14" s="2020"/>
      <c r="AB14" s="1808"/>
      <c r="AC14" s="1806"/>
      <c r="AD14" s="1806"/>
      <c r="AE14" s="1806"/>
      <c r="AF14" s="1806"/>
      <c r="AG14" s="1806"/>
      <c r="AH14" s="1806"/>
      <c r="AI14" s="1806"/>
      <c r="BB14" s="198"/>
      <c r="BC14" s="198"/>
      <c r="BD14" s="198"/>
      <c r="BE14" s="198"/>
      <c r="BF14" s="198"/>
      <c r="BG14" s="198"/>
    </row>
    <row r="15" spans="1:59" ht="20.100000000000001" customHeight="1" x14ac:dyDescent="0.15">
      <c r="A15" s="1804"/>
      <c r="B15" s="1806"/>
      <c r="C15" s="1806"/>
      <c r="D15" s="1806"/>
      <c r="E15" s="1806"/>
      <c r="F15" s="1806"/>
      <c r="G15" s="1806"/>
      <c r="H15" s="1806"/>
      <c r="I15" s="1806"/>
      <c r="J15" s="1806"/>
      <c r="K15" s="1806"/>
      <c r="L15" s="1806"/>
      <c r="M15" s="1806"/>
      <c r="N15" s="1807"/>
      <c r="O15" s="1808"/>
      <c r="P15" s="1807"/>
      <c r="Q15" s="2020"/>
      <c r="R15" s="2020"/>
      <c r="S15" s="2020"/>
      <c r="T15" s="2020"/>
      <c r="U15" s="2020"/>
      <c r="V15" s="2020"/>
      <c r="W15" s="2020"/>
      <c r="X15" s="2020"/>
      <c r="Y15" s="2020"/>
      <c r="Z15" s="2020"/>
      <c r="AA15" s="2020"/>
      <c r="AB15" s="1808"/>
      <c r="AC15" s="1806"/>
      <c r="AD15" s="1806"/>
      <c r="AE15" s="1806"/>
      <c r="AF15" s="1806"/>
      <c r="AG15" s="1806"/>
      <c r="AH15" s="1806"/>
      <c r="AI15" s="1806"/>
      <c r="AK15" s="2040" t="s">
        <v>44</v>
      </c>
      <c r="AL15" s="2041"/>
      <c r="AM15" s="2041"/>
      <c r="AN15" s="2041"/>
      <c r="AO15" s="2041"/>
      <c r="AP15" s="2041"/>
      <c r="AQ15" s="2041"/>
      <c r="AR15" s="2041"/>
      <c r="AS15" s="2041"/>
      <c r="AT15" s="2041"/>
      <c r="AU15" s="2041"/>
      <c r="AV15" s="2041"/>
      <c r="AW15" s="2041"/>
      <c r="AX15" s="2042"/>
      <c r="AY15" s="2049" t="s">
        <v>133</v>
      </c>
      <c r="AZ15" s="2050"/>
      <c r="BA15" s="2051"/>
      <c r="BB15" s="199"/>
    </row>
    <row r="16" spans="1:59" ht="20.100000000000001" customHeight="1" thickBot="1" x14ac:dyDescent="0.2">
      <c r="A16" s="1804"/>
      <c r="B16" s="1806"/>
      <c r="C16" s="1806"/>
      <c r="D16" s="1806"/>
      <c r="E16" s="1806"/>
      <c r="F16" s="1806"/>
      <c r="G16" s="1806"/>
      <c r="H16" s="1806"/>
      <c r="I16" s="1806"/>
      <c r="J16" s="1806"/>
      <c r="K16" s="1806"/>
      <c r="L16" s="1806"/>
      <c r="M16" s="1806"/>
      <c r="N16" s="1807"/>
      <c r="O16" s="1808"/>
      <c r="P16" s="1807"/>
      <c r="Q16" s="2020"/>
      <c r="R16" s="2020"/>
      <c r="S16" s="2020"/>
      <c r="T16" s="2020"/>
      <c r="U16" s="2020"/>
      <c r="V16" s="2020"/>
      <c r="W16" s="2020"/>
      <c r="X16" s="2020"/>
      <c r="Y16" s="2020"/>
      <c r="Z16" s="2020"/>
      <c r="AA16" s="2020"/>
      <c r="AB16" s="1808"/>
      <c r="AC16" s="1806"/>
      <c r="AD16" s="1806"/>
      <c r="AE16" s="1806"/>
      <c r="AF16" s="1806"/>
      <c r="AG16" s="1806"/>
      <c r="AH16" s="1806"/>
      <c r="AI16" s="1806"/>
      <c r="AK16" s="2043"/>
      <c r="AL16" s="2044"/>
      <c r="AM16" s="2044"/>
      <c r="AN16" s="2044"/>
      <c r="AO16" s="2044"/>
      <c r="AP16" s="2044"/>
      <c r="AQ16" s="2044"/>
      <c r="AR16" s="2044"/>
      <c r="AS16" s="2044"/>
      <c r="AT16" s="2044"/>
      <c r="AU16" s="2044"/>
      <c r="AV16" s="2044"/>
      <c r="AW16" s="2044"/>
      <c r="AX16" s="2045"/>
      <c r="AY16" s="2046" t="s">
        <v>45</v>
      </c>
      <c r="AZ16" s="2047"/>
      <c r="BA16" s="2048"/>
    </row>
    <row r="17" spans="1:53" ht="20.100000000000001" customHeight="1" x14ac:dyDescent="0.15">
      <c r="A17" s="1805"/>
      <c r="B17" s="2016"/>
      <c r="C17" s="2016"/>
      <c r="D17" s="2016"/>
      <c r="E17" s="2016"/>
      <c r="F17" s="2016"/>
      <c r="G17" s="2016"/>
      <c r="H17" s="2016"/>
      <c r="I17" s="2016"/>
      <c r="J17" s="2016"/>
      <c r="K17" s="2016"/>
      <c r="L17" s="2016"/>
      <c r="M17" s="2016"/>
      <c r="N17" s="2018"/>
      <c r="O17" s="2019"/>
      <c r="P17" s="2018"/>
      <c r="Q17" s="2021"/>
      <c r="R17" s="2021"/>
      <c r="S17" s="2021"/>
      <c r="T17" s="2021"/>
      <c r="U17" s="2021"/>
      <c r="V17" s="2021"/>
      <c r="W17" s="2021"/>
      <c r="X17" s="2021"/>
      <c r="Y17" s="2021"/>
      <c r="Z17" s="2021"/>
      <c r="AA17" s="2021"/>
      <c r="AB17" s="2019"/>
      <c r="AC17" s="2016"/>
      <c r="AD17" s="2016"/>
      <c r="AE17" s="2016"/>
      <c r="AF17" s="2016"/>
      <c r="AG17" s="2016"/>
      <c r="AH17" s="2016"/>
      <c r="AI17" s="2016"/>
      <c r="AK17" s="2031"/>
      <c r="AL17" s="2032"/>
      <c r="AM17" s="2032"/>
      <c r="AN17" s="2032"/>
      <c r="AO17" s="2032"/>
      <c r="AP17" s="2032"/>
      <c r="AQ17" s="2032"/>
      <c r="AR17" s="2032"/>
      <c r="AS17" s="2032"/>
      <c r="AT17" s="2032"/>
      <c r="AU17" s="2032"/>
      <c r="AV17" s="2032"/>
      <c r="AW17" s="2032"/>
      <c r="AX17" s="2033"/>
      <c r="AY17" s="2052" t="s">
        <v>174</v>
      </c>
      <c r="AZ17" s="2053"/>
      <c r="BA17" s="2054"/>
    </row>
    <row r="18" spans="1:53" ht="20.100000000000001" customHeight="1" x14ac:dyDescent="0.15">
      <c r="A18" s="1975" t="s">
        <v>283</v>
      </c>
      <c r="B18" s="1976"/>
      <c r="C18" s="1976"/>
      <c r="D18" s="1976"/>
      <c r="E18" s="1976"/>
      <c r="F18" s="1976"/>
      <c r="G18" s="1976"/>
      <c r="H18" s="1976"/>
      <c r="I18" s="1976"/>
      <c r="J18" s="1976"/>
      <c r="K18" s="1976"/>
      <c r="L18" s="1976"/>
      <c r="M18" s="1977"/>
      <c r="N18" s="1978"/>
      <c r="O18" s="1968"/>
      <c r="P18" s="1968"/>
      <c r="Q18" s="1968"/>
      <c r="R18" s="503"/>
      <c r="S18" s="1970"/>
      <c r="T18" s="1970"/>
      <c r="U18" s="1970"/>
      <c r="V18" s="1971"/>
      <c r="W18" s="504"/>
      <c r="X18" s="1972"/>
      <c r="Y18" s="1974"/>
      <c r="Z18" s="2061" t="s">
        <v>142</v>
      </c>
      <c r="AA18" s="2062"/>
      <c r="AB18" s="2062"/>
      <c r="AC18" s="1819"/>
      <c r="AD18" s="1819"/>
      <c r="AE18" s="1819"/>
      <c r="AF18" s="1819"/>
      <c r="AG18" s="1819"/>
      <c r="AH18" s="1819"/>
      <c r="AI18" s="1819"/>
      <c r="AK18" s="2034"/>
      <c r="AL18" s="2035"/>
      <c r="AM18" s="2035"/>
      <c r="AN18" s="2035"/>
      <c r="AO18" s="2035"/>
      <c r="AP18" s="2035"/>
      <c r="AQ18" s="2035"/>
      <c r="AR18" s="2035"/>
      <c r="AS18" s="2035"/>
      <c r="AT18" s="2035"/>
      <c r="AU18" s="2035"/>
      <c r="AV18" s="2035"/>
      <c r="AW18" s="2035"/>
      <c r="AX18" s="2036"/>
      <c r="AY18" s="2055"/>
      <c r="AZ18" s="2056"/>
      <c r="BA18" s="2057"/>
    </row>
    <row r="19" spans="1:53" ht="20.100000000000001" customHeight="1" thickBot="1" x14ac:dyDescent="0.2">
      <c r="A19" s="1938"/>
      <c r="B19" s="1939"/>
      <c r="C19" s="1939"/>
      <c r="D19" s="1939"/>
      <c r="E19" s="1939"/>
      <c r="F19" s="1939"/>
      <c r="G19" s="1939"/>
      <c r="H19" s="1939"/>
      <c r="I19" s="1939"/>
      <c r="J19" s="1939"/>
      <c r="K19" s="1939"/>
      <c r="L19" s="1939"/>
      <c r="M19" s="1940"/>
      <c r="N19" s="1979"/>
      <c r="O19" s="1969"/>
      <c r="P19" s="1969"/>
      <c r="Q19" s="1969"/>
      <c r="R19" s="505"/>
      <c r="S19" s="1952"/>
      <c r="T19" s="1952"/>
      <c r="U19" s="1952"/>
      <c r="V19" s="1953"/>
      <c r="W19" s="506"/>
      <c r="X19" s="1973"/>
      <c r="Y19" s="1955"/>
      <c r="Z19" s="1980" t="s">
        <v>116</v>
      </c>
      <c r="AA19" s="1981"/>
      <c r="AB19" s="1981"/>
      <c r="AC19" s="2016"/>
      <c r="AD19" s="2016"/>
      <c r="AE19" s="2016"/>
      <c r="AF19" s="2016"/>
      <c r="AG19" s="2016"/>
      <c r="AH19" s="2016"/>
      <c r="AI19" s="2016"/>
      <c r="AK19" s="2037"/>
      <c r="AL19" s="2038"/>
      <c r="AM19" s="2038"/>
      <c r="AN19" s="2038"/>
      <c r="AO19" s="2038"/>
      <c r="AP19" s="2038"/>
      <c r="AQ19" s="2038"/>
      <c r="AR19" s="2038"/>
      <c r="AS19" s="2038"/>
      <c r="AT19" s="2038"/>
      <c r="AU19" s="2038"/>
      <c r="AV19" s="2038"/>
      <c r="AW19" s="2038"/>
      <c r="AX19" s="2039"/>
      <c r="AY19" s="2058"/>
      <c r="AZ19" s="2059"/>
      <c r="BA19" s="2060"/>
    </row>
    <row r="20" spans="1:53" ht="20.100000000000001" customHeight="1" x14ac:dyDescent="0.15">
      <c r="A20" s="1938"/>
      <c r="B20" s="1939"/>
      <c r="C20" s="1939"/>
      <c r="D20" s="1939"/>
      <c r="E20" s="1939"/>
      <c r="F20" s="1939"/>
      <c r="G20" s="1939"/>
      <c r="H20" s="1939"/>
      <c r="I20" s="1939"/>
      <c r="J20" s="1939"/>
      <c r="K20" s="1939"/>
      <c r="L20" s="1939"/>
      <c r="M20" s="1940"/>
      <c r="N20" s="1941"/>
      <c r="O20" s="1951"/>
      <c r="P20" s="1951"/>
      <c r="Q20" s="1951"/>
      <c r="R20" s="505"/>
      <c r="S20" s="1952"/>
      <c r="T20" s="1952"/>
      <c r="U20" s="1952"/>
      <c r="V20" s="1953"/>
      <c r="W20" s="507"/>
      <c r="X20" s="1954"/>
      <c r="Y20" s="1955"/>
      <c r="Z20" s="1962" t="s">
        <v>78</v>
      </c>
      <c r="AA20" s="1963"/>
      <c r="AB20" s="1964"/>
      <c r="AC20" s="1956"/>
      <c r="AD20" s="1957"/>
      <c r="AE20" s="1957"/>
      <c r="AF20" s="1957"/>
      <c r="AG20" s="1957"/>
      <c r="AH20" s="1957"/>
      <c r="AI20" s="1958"/>
      <c r="AK20" s="401"/>
      <c r="AL20" s="401"/>
      <c r="AM20" s="401"/>
      <c r="AN20" s="401"/>
      <c r="AO20" s="401"/>
      <c r="AP20" s="401"/>
      <c r="AQ20" s="479"/>
      <c r="AR20" s="401"/>
      <c r="AS20" s="401"/>
      <c r="AT20" s="401"/>
      <c r="AU20" s="401"/>
      <c r="AV20" s="401"/>
      <c r="AW20" s="401"/>
      <c r="AX20" s="401"/>
      <c r="AY20" s="402"/>
      <c r="AZ20" s="402"/>
      <c r="BA20" s="402"/>
    </row>
    <row r="21" spans="1:53" ht="20.100000000000001" customHeight="1" x14ac:dyDescent="0.15">
      <c r="A21" s="1938"/>
      <c r="B21" s="1939"/>
      <c r="C21" s="1939"/>
      <c r="D21" s="1939"/>
      <c r="E21" s="1939"/>
      <c r="F21" s="1939"/>
      <c r="G21" s="1939"/>
      <c r="H21" s="1939"/>
      <c r="I21" s="1939"/>
      <c r="J21" s="1939"/>
      <c r="K21" s="1939"/>
      <c r="L21" s="1939"/>
      <c r="M21" s="1940"/>
      <c r="N21" s="1941"/>
      <c r="O21" s="1951"/>
      <c r="P21" s="1951"/>
      <c r="Q21" s="1951"/>
      <c r="R21" s="505"/>
      <c r="S21" s="1952"/>
      <c r="T21" s="1952"/>
      <c r="U21" s="1952"/>
      <c r="V21" s="1953"/>
      <c r="W21" s="507"/>
      <c r="X21" s="1954"/>
      <c r="Y21" s="1955"/>
      <c r="Z21" s="1965"/>
      <c r="AA21" s="1966"/>
      <c r="AB21" s="1967"/>
      <c r="AC21" s="1959"/>
      <c r="AD21" s="1960"/>
      <c r="AE21" s="1960"/>
      <c r="AF21" s="1960"/>
      <c r="AG21" s="1960"/>
      <c r="AH21" s="1960"/>
      <c r="AI21" s="1961"/>
    </row>
    <row r="22" spans="1:53" x14ac:dyDescent="0.15">
      <c r="AB22" s="7" t="s">
        <v>30</v>
      </c>
      <c r="AP22" t="s">
        <v>118</v>
      </c>
      <c r="AR22" t="s">
        <v>122</v>
      </c>
    </row>
    <row r="23" spans="1:53" x14ac:dyDescent="0.15">
      <c r="AM23" t="s">
        <v>148</v>
      </c>
      <c r="AP23" t="s">
        <v>119</v>
      </c>
      <c r="AR23" t="s">
        <v>121</v>
      </c>
    </row>
    <row r="24" spans="1:53" x14ac:dyDescent="0.15">
      <c r="B24" s="1942"/>
      <c r="C24" s="1943"/>
      <c r="D24" s="1943"/>
      <c r="E24" s="1944"/>
      <c r="F24" s="1942"/>
      <c r="G24" s="1943"/>
      <c r="H24" s="1943"/>
      <c r="I24" s="1944"/>
      <c r="AM24" t="s">
        <v>146</v>
      </c>
      <c r="AP24" t="s">
        <v>77</v>
      </c>
      <c r="AR24" t="s">
        <v>124</v>
      </c>
    </row>
    <row r="25" spans="1:53" x14ac:dyDescent="0.15">
      <c r="B25" s="1945"/>
      <c r="C25" s="1946"/>
      <c r="D25" s="1946"/>
      <c r="E25" s="1947"/>
      <c r="F25" s="1945"/>
      <c r="G25" s="1946"/>
      <c r="H25" s="1946"/>
      <c r="I25" s="1947"/>
      <c r="AM25" t="s">
        <v>147</v>
      </c>
      <c r="AP25" t="s">
        <v>120</v>
      </c>
      <c r="AR25" t="s">
        <v>123</v>
      </c>
    </row>
    <row r="26" spans="1:53" x14ac:dyDescent="0.15">
      <c r="B26" s="1945"/>
      <c r="C26" s="1946"/>
      <c r="D26" s="1946"/>
      <c r="E26" s="1947"/>
      <c r="F26" s="1945"/>
      <c r="G26" s="1946"/>
      <c r="H26" s="1946"/>
      <c r="I26" s="1947"/>
    </row>
    <row r="27" spans="1:53" x14ac:dyDescent="0.15">
      <c r="B27" s="1948"/>
      <c r="C27" s="1949"/>
      <c r="D27" s="1949"/>
      <c r="E27" s="1950"/>
      <c r="F27" s="1948"/>
      <c r="G27" s="1949"/>
      <c r="H27" s="1949"/>
      <c r="I27" s="1950"/>
    </row>
    <row r="28" spans="1:53" x14ac:dyDescent="0.15">
      <c r="B28" s="436"/>
      <c r="C28" s="436"/>
      <c r="D28" s="436"/>
      <c r="E28" s="436"/>
      <c r="F28" s="436"/>
      <c r="G28" s="436"/>
      <c r="H28" s="436"/>
      <c r="I28" s="436"/>
    </row>
    <row r="29" spans="1:53" x14ac:dyDescent="0.15">
      <c r="A29" s="1"/>
      <c r="B29" s="444"/>
      <c r="C29" s="444"/>
      <c r="D29" s="444"/>
      <c r="E29" s="444"/>
      <c r="F29" s="444"/>
      <c r="G29" s="444"/>
      <c r="H29" s="444"/>
      <c r="I29" s="44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53" ht="16.5" customHeight="1" x14ac:dyDescent="0.15">
      <c r="A30" s="179"/>
      <c r="B30" s="411"/>
      <c r="C30" s="179"/>
      <c r="D30" s="179"/>
      <c r="E30" s="179"/>
      <c r="F30" s="411"/>
      <c r="G30" s="179"/>
      <c r="H30" s="1787" t="s">
        <v>329</v>
      </c>
      <c r="I30" s="1787"/>
      <c r="J30" s="1787"/>
      <c r="K30" s="1787"/>
      <c r="L30" s="1787"/>
      <c r="M30" s="1787"/>
      <c r="N30" s="1848" t="s">
        <v>328</v>
      </c>
      <c r="O30" s="1848"/>
      <c r="P30" s="1848"/>
      <c r="Q30" s="1848"/>
      <c r="R30" s="1848"/>
      <c r="S30" s="1848"/>
      <c r="T30" s="1848"/>
      <c r="U30" s="1848"/>
      <c r="V30" s="1848"/>
      <c r="W30" s="1787" t="s">
        <v>329</v>
      </c>
      <c r="X30" s="1787"/>
      <c r="Y30" s="1787"/>
      <c r="Z30" s="1787"/>
      <c r="AA30" s="1787"/>
      <c r="AB30" s="1787"/>
      <c r="AC30" s="179"/>
      <c r="AD30" s="179"/>
      <c r="AE30" s="179"/>
      <c r="AF30" s="179"/>
      <c r="AG30" s="179"/>
      <c r="AH30" s="179"/>
      <c r="AI30" s="179"/>
    </row>
    <row r="31" spans="1:53" ht="12.95" customHeight="1" x14ac:dyDescent="0.15">
      <c r="A31" s="179"/>
      <c r="B31" s="179"/>
      <c r="C31" s="179"/>
      <c r="D31" s="179"/>
      <c r="E31" s="179"/>
      <c r="F31" s="1902"/>
      <c r="G31" s="1904"/>
      <c r="H31" s="1787"/>
      <c r="I31" s="1787"/>
      <c r="J31" s="1787"/>
      <c r="K31" s="1787"/>
      <c r="L31" s="1787"/>
      <c r="M31" s="1787"/>
      <c r="N31" s="1848"/>
      <c r="O31" s="1848"/>
      <c r="P31" s="1848"/>
      <c r="Q31" s="1848"/>
      <c r="R31" s="1848"/>
      <c r="S31" s="1848"/>
      <c r="T31" s="1848"/>
      <c r="U31" s="1848"/>
      <c r="V31" s="1848"/>
      <c r="W31" s="1787"/>
      <c r="X31" s="1787"/>
      <c r="Y31" s="1787"/>
      <c r="Z31" s="1787"/>
      <c r="AA31" s="1787"/>
      <c r="AB31" s="1787"/>
      <c r="AC31" s="179"/>
      <c r="AD31" s="179"/>
      <c r="AE31" s="179"/>
      <c r="AF31" s="179"/>
      <c r="AG31" s="179"/>
      <c r="AH31" s="179"/>
      <c r="AI31" s="179"/>
      <c r="AP31" t="s">
        <v>77</v>
      </c>
      <c r="AR31" t="s">
        <v>124</v>
      </c>
    </row>
    <row r="32" spans="1:53" ht="20.100000000000001" customHeight="1" x14ac:dyDescent="0.15">
      <c r="A32" s="179"/>
      <c r="B32" s="179"/>
      <c r="C32" s="179"/>
      <c r="D32" s="179"/>
      <c r="E32" s="179"/>
      <c r="F32" s="1904"/>
      <c r="G32" s="1904"/>
      <c r="H32" s="1787"/>
      <c r="I32" s="1787"/>
      <c r="J32" s="1787"/>
      <c r="K32" s="1787"/>
      <c r="L32" s="1787"/>
      <c r="M32" s="1787"/>
      <c r="N32" s="1848"/>
      <c r="O32" s="1848"/>
      <c r="P32" s="1848"/>
      <c r="Q32" s="1848"/>
      <c r="R32" s="1848"/>
      <c r="S32" s="1848"/>
      <c r="T32" s="1848"/>
      <c r="U32" s="1848"/>
      <c r="V32" s="1848"/>
      <c r="W32" s="1787"/>
      <c r="X32" s="1787"/>
      <c r="Y32" s="1787"/>
      <c r="Z32" s="1787"/>
      <c r="AA32" s="1787"/>
      <c r="AB32" s="1787"/>
      <c r="AC32" s="179"/>
      <c r="AD32" s="179"/>
      <c r="AE32" s="179"/>
      <c r="AF32" s="179"/>
      <c r="AG32" s="179"/>
      <c r="AH32" s="179"/>
      <c r="AI32" s="179"/>
      <c r="AP32" t="s">
        <v>120</v>
      </c>
      <c r="AR32" t="s">
        <v>123</v>
      </c>
    </row>
    <row r="33" spans="1:35" ht="15" customHeight="1" x14ac:dyDescent="0.15">
      <c r="A33" s="1786" t="s">
        <v>134</v>
      </c>
      <c r="B33" s="1786"/>
      <c r="C33" s="1786"/>
      <c r="D33" s="1786"/>
      <c r="E33" s="1786"/>
      <c r="F33" s="1786"/>
      <c r="G33" s="1786"/>
      <c r="H33" s="1786"/>
      <c r="I33" s="1786"/>
      <c r="J33" s="1786"/>
      <c r="K33" s="1786"/>
      <c r="L33" s="1786"/>
      <c r="M33" s="1786"/>
      <c r="N33" s="1786"/>
      <c r="O33" s="1786"/>
      <c r="P33" s="1786"/>
      <c r="Q33" s="1786"/>
      <c r="R33" s="1786"/>
      <c r="S33" s="1786"/>
      <c r="T33" s="1786"/>
      <c r="U33" s="179"/>
      <c r="V33" s="1786" t="s">
        <v>132</v>
      </c>
      <c r="W33" s="1786"/>
      <c r="X33" s="1786"/>
      <c r="Y33" s="1786"/>
      <c r="Z33" s="1786"/>
      <c r="AA33" s="1786"/>
      <c r="AB33" s="1786"/>
      <c r="AC33" s="1786"/>
      <c r="AD33" s="408"/>
      <c r="AE33" s="179"/>
      <c r="AF33" s="1897" t="s">
        <v>45</v>
      </c>
      <c r="AG33" s="1898"/>
      <c r="AH33" s="1898"/>
      <c r="AI33" s="1899"/>
    </row>
    <row r="34" spans="1:35" ht="12.95" customHeight="1" x14ac:dyDescent="0.15">
      <c r="A34" s="1786" t="s">
        <v>28</v>
      </c>
      <c r="B34" s="1786"/>
      <c r="C34" s="1786"/>
      <c r="D34" s="1786"/>
      <c r="E34" s="1786" t="s">
        <v>129</v>
      </c>
      <c r="F34" s="1786"/>
      <c r="G34" s="1786"/>
      <c r="H34" s="1786"/>
      <c r="I34" s="1786" t="s">
        <v>131</v>
      </c>
      <c r="J34" s="1786"/>
      <c r="K34" s="1786"/>
      <c r="L34" s="1786"/>
      <c r="M34" s="1786"/>
      <c r="N34" s="1786"/>
      <c r="O34" s="1786"/>
      <c r="P34" s="1786"/>
      <c r="Q34" s="1786" t="s">
        <v>29</v>
      </c>
      <c r="R34" s="1786"/>
      <c r="S34" s="1786"/>
      <c r="T34" s="1786"/>
      <c r="U34" s="179"/>
      <c r="V34" s="1786" t="s">
        <v>40</v>
      </c>
      <c r="W34" s="1786"/>
      <c r="X34" s="1786"/>
      <c r="Y34" s="1786"/>
      <c r="Z34" s="1786" t="s">
        <v>41</v>
      </c>
      <c r="AA34" s="1786"/>
      <c r="AB34" s="1786"/>
      <c r="AC34" s="1786"/>
      <c r="AD34" s="408"/>
      <c r="AE34" s="179"/>
      <c r="AF34" s="1908"/>
      <c r="AG34" s="1838"/>
      <c r="AH34" s="1838"/>
      <c r="AI34" s="1909"/>
    </row>
    <row r="35" spans="1:35" ht="12.95" customHeight="1" x14ac:dyDescent="0.15">
      <c r="A35" s="1784" t="s">
        <v>200</v>
      </c>
      <c r="B35" s="1784"/>
      <c r="C35" s="1784"/>
      <c r="D35" s="1784"/>
      <c r="E35" s="1784" t="s">
        <v>201</v>
      </c>
      <c r="F35" s="1784"/>
      <c r="G35" s="1784"/>
      <c r="H35" s="1784"/>
      <c r="I35" s="1785"/>
      <c r="J35" s="1785"/>
      <c r="K35" s="1785"/>
      <c r="L35" s="1785"/>
      <c r="M35" s="1785"/>
      <c r="N35" s="1785"/>
      <c r="O35" s="1785"/>
      <c r="P35" s="1785"/>
      <c r="Q35" s="1784" t="s">
        <v>202</v>
      </c>
      <c r="R35" s="1784"/>
      <c r="S35" s="1784"/>
      <c r="T35" s="1784"/>
      <c r="U35" s="179"/>
      <c r="V35" s="1784" t="s">
        <v>43</v>
      </c>
      <c r="W35" s="1784"/>
      <c r="X35" s="1784"/>
      <c r="Y35" s="1784"/>
      <c r="Z35" s="1784" t="s">
        <v>42</v>
      </c>
      <c r="AA35" s="1784"/>
      <c r="AB35" s="1784"/>
      <c r="AC35" s="1784"/>
      <c r="AD35" s="179"/>
      <c r="AE35" s="179"/>
      <c r="AF35" s="1928" t="s">
        <v>203</v>
      </c>
      <c r="AG35" s="1929"/>
      <c r="AH35" s="1929"/>
      <c r="AI35" s="1930"/>
    </row>
    <row r="36" spans="1:35" ht="12.95" customHeight="1" x14ac:dyDescent="0.15">
      <c r="A36" s="1784"/>
      <c r="B36" s="1784"/>
      <c r="C36" s="1784"/>
      <c r="D36" s="1784"/>
      <c r="E36" s="1784"/>
      <c r="F36" s="1784"/>
      <c r="G36" s="1784"/>
      <c r="H36" s="1784"/>
      <c r="I36" s="1785"/>
      <c r="J36" s="1785"/>
      <c r="K36" s="1785"/>
      <c r="L36" s="1785"/>
      <c r="M36" s="1785"/>
      <c r="N36" s="1785"/>
      <c r="O36" s="1785"/>
      <c r="P36" s="1785"/>
      <c r="Q36" s="1784"/>
      <c r="R36" s="1784"/>
      <c r="S36" s="1784"/>
      <c r="T36" s="1784"/>
      <c r="U36" s="179"/>
      <c r="V36" s="1784"/>
      <c r="W36" s="1784"/>
      <c r="X36" s="1784"/>
      <c r="Y36" s="1784"/>
      <c r="Z36" s="1784"/>
      <c r="AA36" s="1784"/>
      <c r="AB36" s="1784"/>
      <c r="AC36" s="1784"/>
      <c r="AD36" s="179"/>
      <c r="AE36" s="179"/>
      <c r="AF36" s="1937"/>
      <c r="AG36" s="1932"/>
      <c r="AH36" s="1932"/>
      <c r="AI36" s="1933"/>
    </row>
    <row r="37" spans="1:35" ht="12.95" customHeight="1" x14ac:dyDescent="0.15">
      <c r="A37" s="1784"/>
      <c r="B37" s="1784"/>
      <c r="C37" s="1784"/>
      <c r="D37" s="1784"/>
      <c r="E37" s="1784"/>
      <c r="F37" s="1784"/>
      <c r="G37" s="1784"/>
      <c r="H37" s="1784"/>
      <c r="I37" s="1785"/>
      <c r="J37" s="1785"/>
      <c r="K37" s="1785"/>
      <c r="L37" s="1785"/>
      <c r="M37" s="1785"/>
      <c r="N37" s="1785"/>
      <c r="O37" s="1785"/>
      <c r="P37" s="1785"/>
      <c r="Q37" s="1784"/>
      <c r="R37" s="1784"/>
      <c r="S37" s="1784"/>
      <c r="T37" s="1784"/>
      <c r="U37" s="179"/>
      <c r="V37" s="1784"/>
      <c r="W37" s="1784"/>
      <c r="X37" s="1784"/>
      <c r="Y37" s="1784"/>
      <c r="Z37" s="1784"/>
      <c r="AA37" s="1784"/>
      <c r="AB37" s="1784"/>
      <c r="AC37" s="1784"/>
      <c r="AD37" s="404"/>
      <c r="AE37" s="404"/>
      <c r="AF37" s="1931"/>
      <c r="AG37" s="1932"/>
      <c r="AH37" s="1932"/>
      <c r="AI37" s="1933"/>
    </row>
    <row r="38" spans="1:35" ht="12.95" customHeight="1" x14ac:dyDescent="0.15">
      <c r="A38" s="1784"/>
      <c r="B38" s="1784"/>
      <c r="C38" s="1784"/>
      <c r="D38" s="1784"/>
      <c r="E38" s="1784"/>
      <c r="F38" s="1784"/>
      <c r="G38" s="1784"/>
      <c r="H38" s="1784"/>
      <c r="I38" s="1785"/>
      <c r="J38" s="1785"/>
      <c r="K38" s="1785"/>
      <c r="L38" s="1785"/>
      <c r="M38" s="1785"/>
      <c r="N38" s="1785"/>
      <c r="O38" s="1785"/>
      <c r="P38" s="1785"/>
      <c r="Q38" s="1784"/>
      <c r="R38" s="1784"/>
      <c r="S38" s="1784"/>
      <c r="T38" s="1784"/>
      <c r="U38" s="179"/>
      <c r="V38" s="1784"/>
      <c r="W38" s="1784"/>
      <c r="X38" s="1784"/>
      <c r="Y38" s="1784"/>
      <c r="Z38" s="1784"/>
      <c r="AA38" s="1784"/>
      <c r="AB38" s="1784"/>
      <c r="AC38" s="1784"/>
      <c r="AD38" s="404"/>
      <c r="AE38" s="404"/>
      <c r="AF38" s="1931"/>
      <c r="AG38" s="1932"/>
      <c r="AH38" s="1932"/>
      <c r="AI38" s="1933"/>
    </row>
    <row r="39" spans="1:35" ht="12.95" customHeight="1" x14ac:dyDescent="0.15">
      <c r="A39" s="1784"/>
      <c r="B39" s="1784"/>
      <c r="C39" s="1784"/>
      <c r="D39" s="1784"/>
      <c r="E39" s="1784"/>
      <c r="F39" s="1784"/>
      <c r="G39" s="1784"/>
      <c r="H39" s="1784"/>
      <c r="I39" s="1785"/>
      <c r="J39" s="1785"/>
      <c r="K39" s="1785"/>
      <c r="L39" s="1785"/>
      <c r="M39" s="1785"/>
      <c r="N39" s="1785"/>
      <c r="O39" s="1785"/>
      <c r="P39" s="1785"/>
      <c r="Q39" s="1784"/>
      <c r="R39" s="1784"/>
      <c r="S39" s="1784"/>
      <c r="T39" s="1784"/>
      <c r="U39" s="179"/>
      <c r="V39" s="1784"/>
      <c r="W39" s="1784"/>
      <c r="X39" s="1784"/>
      <c r="Y39" s="1784"/>
      <c r="Z39" s="1784"/>
      <c r="AA39" s="1784"/>
      <c r="AB39" s="1784"/>
      <c r="AC39" s="1784"/>
      <c r="AD39" s="404"/>
      <c r="AE39" s="404"/>
      <c r="AF39" s="1934"/>
      <c r="AG39" s="1935"/>
      <c r="AH39" s="1935"/>
      <c r="AI39" s="1936"/>
    </row>
    <row r="40" spans="1:35" ht="12.95" customHeight="1" x14ac:dyDescent="0.15">
      <c r="A40" s="179"/>
      <c r="B40" s="411"/>
      <c r="C40" s="411"/>
      <c r="D40" s="411"/>
      <c r="E40" s="411"/>
      <c r="F40" s="411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404"/>
      <c r="AE40" s="404"/>
      <c r="AF40" s="179"/>
      <c r="AG40" s="179"/>
      <c r="AH40" s="179"/>
      <c r="AI40" s="179"/>
    </row>
    <row r="41" spans="1:35" x14ac:dyDescent="0.15">
      <c r="A41" s="406"/>
      <c r="B41" s="406"/>
      <c r="C41" s="406"/>
      <c r="D41" s="406"/>
      <c r="E41" s="406"/>
      <c r="F41" s="406"/>
      <c r="G41" s="406"/>
      <c r="H41" s="406"/>
      <c r="I41" s="406"/>
    </row>
    <row r="42" spans="1:35" x14ac:dyDescent="0.15">
      <c r="A42" s="406"/>
      <c r="B42" s="406"/>
      <c r="C42" s="406"/>
      <c r="D42" s="406"/>
      <c r="E42" s="406"/>
      <c r="F42" s="406"/>
      <c r="G42" s="406"/>
      <c r="H42" s="406"/>
      <c r="I42" s="406"/>
    </row>
    <row r="43" spans="1:35" x14ac:dyDescent="0.15">
      <c r="A43" s="406"/>
      <c r="B43" s="406"/>
      <c r="C43" s="406"/>
      <c r="D43" s="406"/>
      <c r="E43" s="406"/>
      <c r="F43" s="406"/>
      <c r="G43" s="406"/>
      <c r="H43" s="406"/>
      <c r="I43" s="406"/>
    </row>
    <row r="45" spans="1:35" ht="17.25" x14ac:dyDescent="0.15">
      <c r="A45" s="179"/>
      <c r="B45" s="411"/>
      <c r="C45" s="1893" t="s">
        <v>287</v>
      </c>
      <c r="D45" s="1893"/>
      <c r="E45" s="1893"/>
      <c r="F45" s="411"/>
      <c r="G45" s="179"/>
      <c r="H45" s="1894" t="s">
        <v>134</v>
      </c>
      <c r="I45" s="1895"/>
      <c r="J45" s="1895"/>
      <c r="K45" s="1895"/>
      <c r="L45" s="1895"/>
      <c r="M45" s="1895"/>
      <c r="N45" s="1895"/>
      <c r="O45" s="1895"/>
      <c r="P45" s="1895"/>
      <c r="Q45" s="1895"/>
      <c r="R45" s="1895"/>
      <c r="S45" s="1895"/>
      <c r="T45" s="1895"/>
      <c r="U45" s="1895"/>
      <c r="V45" s="1896"/>
      <c r="W45" s="179"/>
      <c r="X45" s="1894" t="s">
        <v>132</v>
      </c>
      <c r="Y45" s="1895"/>
      <c r="Z45" s="1895"/>
      <c r="AA45" s="1895"/>
      <c r="AB45" s="1895"/>
      <c r="AC45" s="1896"/>
      <c r="AD45" s="408"/>
      <c r="AE45" s="408"/>
      <c r="AF45" s="1897" t="s">
        <v>285</v>
      </c>
      <c r="AG45" s="1898"/>
      <c r="AH45" s="1898"/>
      <c r="AI45" s="1899"/>
    </row>
    <row r="46" spans="1:35" x14ac:dyDescent="0.15">
      <c r="A46" s="1900" t="s">
        <v>288</v>
      </c>
      <c r="B46" s="1901"/>
      <c r="C46" s="1893"/>
      <c r="D46" s="1893"/>
      <c r="E46" s="1893"/>
      <c r="F46" s="1902" t="s">
        <v>288</v>
      </c>
      <c r="G46" s="1903"/>
      <c r="H46" s="1894" t="s">
        <v>28</v>
      </c>
      <c r="I46" s="1895"/>
      <c r="J46" s="1895"/>
      <c r="K46" s="1894" t="s">
        <v>129</v>
      </c>
      <c r="L46" s="1895"/>
      <c r="M46" s="1896"/>
      <c r="N46" s="1894" t="s">
        <v>131</v>
      </c>
      <c r="O46" s="1895"/>
      <c r="P46" s="1895"/>
      <c r="Q46" s="1895"/>
      <c r="R46" s="1895"/>
      <c r="S46" s="1896"/>
      <c r="T46" s="1894" t="s">
        <v>29</v>
      </c>
      <c r="U46" s="1895"/>
      <c r="V46" s="1896"/>
      <c r="W46" s="179"/>
      <c r="X46" s="1905" t="s">
        <v>40</v>
      </c>
      <c r="Y46" s="1906"/>
      <c r="Z46" s="1907"/>
      <c r="AA46" s="1905" t="s">
        <v>41</v>
      </c>
      <c r="AB46" s="1906"/>
      <c r="AC46" s="1907"/>
      <c r="AD46" s="408"/>
      <c r="AE46" s="408"/>
      <c r="AF46" s="1908" t="s">
        <v>45</v>
      </c>
      <c r="AG46" s="1838"/>
      <c r="AH46" s="1838"/>
      <c r="AI46" s="1909"/>
    </row>
    <row r="47" spans="1:35" x14ac:dyDescent="0.15">
      <c r="A47" s="1901"/>
      <c r="B47" s="1901"/>
      <c r="C47" s="1893"/>
      <c r="D47" s="1893"/>
      <c r="E47" s="1893"/>
      <c r="F47" s="1904"/>
      <c r="G47" s="1903"/>
      <c r="H47" s="1910" t="s">
        <v>200</v>
      </c>
      <c r="I47" s="1911"/>
      <c r="J47" s="1912"/>
      <c r="K47" s="1910" t="s">
        <v>201</v>
      </c>
      <c r="L47" s="1911"/>
      <c r="M47" s="1912"/>
      <c r="N47" s="1919"/>
      <c r="O47" s="1920"/>
      <c r="P47" s="1921"/>
      <c r="Q47" s="1919"/>
      <c r="R47" s="1920"/>
      <c r="S47" s="1921"/>
      <c r="T47" s="1910" t="s">
        <v>202</v>
      </c>
      <c r="U47" s="1911"/>
      <c r="V47" s="1912"/>
      <c r="W47" s="179"/>
      <c r="X47" s="1910" t="s">
        <v>43</v>
      </c>
      <c r="Y47" s="1911"/>
      <c r="Z47" s="1912"/>
      <c r="AA47" s="1910" t="s">
        <v>42</v>
      </c>
      <c r="AB47" s="1911"/>
      <c r="AC47" s="1912"/>
      <c r="AD47" s="404"/>
      <c r="AE47" s="404"/>
      <c r="AF47" s="1928" t="s">
        <v>203</v>
      </c>
      <c r="AG47" s="1929"/>
      <c r="AH47" s="1929"/>
      <c r="AI47" s="1930"/>
    </row>
    <row r="48" spans="1:35" ht="18.75" x14ac:dyDescent="0.15">
      <c r="A48" s="412"/>
      <c r="B48" s="411"/>
      <c r="C48" s="1893"/>
      <c r="D48" s="1893"/>
      <c r="E48" s="1893"/>
      <c r="F48" s="411"/>
      <c r="G48" s="405"/>
      <c r="H48" s="1913"/>
      <c r="I48" s="1914"/>
      <c r="J48" s="1915"/>
      <c r="K48" s="1913"/>
      <c r="L48" s="1914"/>
      <c r="M48" s="1915"/>
      <c r="N48" s="1922"/>
      <c r="O48" s="1923"/>
      <c r="P48" s="1924"/>
      <c r="Q48" s="1922"/>
      <c r="R48" s="1923"/>
      <c r="S48" s="1924"/>
      <c r="T48" s="1913"/>
      <c r="U48" s="1914"/>
      <c r="V48" s="1915"/>
      <c r="W48" s="179"/>
      <c r="X48" s="1913"/>
      <c r="Y48" s="1914"/>
      <c r="Z48" s="1915"/>
      <c r="AA48" s="1913"/>
      <c r="AB48" s="1914"/>
      <c r="AC48" s="1915"/>
      <c r="AD48" s="404"/>
      <c r="AE48" s="404"/>
      <c r="AF48" s="1931"/>
      <c r="AG48" s="1932"/>
      <c r="AH48" s="1932"/>
      <c r="AI48" s="1933"/>
    </row>
    <row r="49" spans="1:35" ht="17.25" x14ac:dyDescent="0.15">
      <c r="A49" s="179"/>
      <c r="B49" s="411"/>
      <c r="C49" s="411"/>
      <c r="D49" s="411"/>
      <c r="E49" s="411"/>
      <c r="F49" s="411"/>
      <c r="G49" s="179"/>
      <c r="H49" s="1913"/>
      <c r="I49" s="1914"/>
      <c r="J49" s="1915"/>
      <c r="K49" s="1913"/>
      <c r="L49" s="1914"/>
      <c r="M49" s="1915"/>
      <c r="N49" s="1922"/>
      <c r="O49" s="1923"/>
      <c r="P49" s="1924"/>
      <c r="Q49" s="1922"/>
      <c r="R49" s="1923"/>
      <c r="S49" s="1924"/>
      <c r="T49" s="1913"/>
      <c r="U49" s="1914"/>
      <c r="V49" s="1915"/>
      <c r="W49" s="179"/>
      <c r="X49" s="1913"/>
      <c r="Y49" s="1914"/>
      <c r="Z49" s="1915"/>
      <c r="AA49" s="1913"/>
      <c r="AB49" s="1914"/>
      <c r="AC49" s="1915"/>
      <c r="AD49" s="404"/>
      <c r="AE49" s="404"/>
      <c r="AF49" s="1931"/>
      <c r="AG49" s="1932"/>
      <c r="AH49" s="1932"/>
      <c r="AI49" s="1933"/>
    </row>
    <row r="50" spans="1:35" ht="17.25" x14ac:dyDescent="0.15">
      <c r="A50" s="179"/>
      <c r="B50" s="411"/>
      <c r="C50" s="411"/>
      <c r="D50" s="411"/>
      <c r="E50" s="411"/>
      <c r="F50" s="411"/>
      <c r="G50" s="179"/>
      <c r="H50" s="1916"/>
      <c r="I50" s="1917"/>
      <c r="J50" s="1918"/>
      <c r="K50" s="1916"/>
      <c r="L50" s="1917"/>
      <c r="M50" s="1918"/>
      <c r="N50" s="1925"/>
      <c r="O50" s="1926"/>
      <c r="P50" s="1927"/>
      <c r="Q50" s="1925"/>
      <c r="R50" s="1926"/>
      <c r="S50" s="1927"/>
      <c r="T50" s="1916"/>
      <c r="U50" s="1917"/>
      <c r="V50" s="1918"/>
      <c r="W50" s="179"/>
      <c r="X50" s="1916"/>
      <c r="Y50" s="1917"/>
      <c r="Z50" s="1918"/>
      <c r="AA50" s="1916"/>
      <c r="AB50" s="1917"/>
      <c r="AC50" s="1918"/>
      <c r="AD50" s="404"/>
      <c r="AE50" s="404"/>
      <c r="AF50" s="1934"/>
      <c r="AG50" s="1935"/>
      <c r="AH50" s="1935"/>
      <c r="AI50" s="1936"/>
    </row>
    <row r="51" spans="1:35" x14ac:dyDescent="0.15">
      <c r="A51" s="179"/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</row>
    <row r="52" spans="1:35" x14ac:dyDescent="0.15">
      <c r="A52" s="1837" t="s">
        <v>127</v>
      </c>
      <c r="B52" s="1837"/>
      <c r="C52" s="1837"/>
      <c r="D52" s="1837"/>
      <c r="E52" s="202" t="s">
        <v>31</v>
      </c>
      <c r="F52" s="202"/>
      <c r="G52" s="202"/>
      <c r="H52" s="202"/>
      <c r="I52" s="179"/>
      <c r="J52" s="197" t="s">
        <v>32</v>
      </c>
      <c r="K52" s="1838" t="s">
        <v>37</v>
      </c>
      <c r="L52" s="1838"/>
      <c r="M52" s="1838"/>
      <c r="N52" s="1838"/>
      <c r="O52" s="197" t="s">
        <v>31</v>
      </c>
      <c r="P52" s="197"/>
      <c r="Q52" s="197"/>
      <c r="R52" s="197"/>
      <c r="S52" s="197"/>
      <c r="T52" s="197" t="s">
        <v>32</v>
      </c>
      <c r="U52" s="179"/>
      <c r="V52" s="179"/>
      <c r="W52" s="179"/>
      <c r="X52" s="179"/>
      <c r="Y52" s="179"/>
      <c r="Z52" s="1838" t="s">
        <v>128</v>
      </c>
      <c r="AA52" s="1838"/>
      <c r="AB52" s="1838"/>
      <c r="AC52" s="1838"/>
      <c r="AD52" s="197" t="s">
        <v>31</v>
      </c>
      <c r="AE52" s="197"/>
      <c r="AF52" s="197"/>
      <c r="AG52" s="197"/>
      <c r="AH52" s="197"/>
      <c r="AI52" s="197" t="s">
        <v>32</v>
      </c>
    </row>
    <row r="53" spans="1:35" x14ac:dyDescent="0.15">
      <c r="A53" s="1839" t="s">
        <v>33</v>
      </c>
      <c r="B53" s="1842" t="s">
        <v>34</v>
      </c>
      <c r="C53" s="1842"/>
      <c r="D53" s="1842"/>
      <c r="E53" s="1842"/>
      <c r="F53" s="1842"/>
      <c r="G53" s="1842"/>
      <c r="H53" s="1842" t="s">
        <v>14</v>
      </c>
      <c r="I53" s="1842"/>
      <c r="J53" s="1842"/>
      <c r="K53" s="1842"/>
      <c r="L53" s="1842"/>
      <c r="M53" s="1842"/>
      <c r="N53" s="1884" t="s">
        <v>143</v>
      </c>
      <c r="O53" s="1885"/>
      <c r="P53" s="1884" t="s">
        <v>35</v>
      </c>
      <c r="Q53" s="1886"/>
      <c r="R53" s="1886"/>
      <c r="S53" s="1886"/>
      <c r="T53" s="1886"/>
      <c r="U53" s="1886"/>
      <c r="V53" s="1886"/>
      <c r="W53" s="1886"/>
      <c r="X53" s="1886"/>
      <c r="Y53" s="1886"/>
      <c r="Z53" s="1886"/>
      <c r="AA53" s="1886"/>
      <c r="AB53" s="1885"/>
      <c r="AC53" s="1842" t="s">
        <v>36</v>
      </c>
      <c r="AD53" s="1842"/>
      <c r="AE53" s="1842"/>
      <c r="AF53" s="1842"/>
      <c r="AG53" s="1842"/>
      <c r="AH53" s="1842"/>
      <c r="AI53" s="1842"/>
    </row>
    <row r="54" spans="1:35" x14ac:dyDescent="0.15">
      <c r="A54" s="1840"/>
      <c r="B54" s="1843"/>
      <c r="C54" s="1843"/>
      <c r="D54" s="1843"/>
      <c r="E54" s="1843"/>
      <c r="F54" s="1843"/>
      <c r="G54" s="1843"/>
      <c r="H54" s="1843"/>
      <c r="I54" s="1843"/>
      <c r="J54" s="1843"/>
      <c r="K54" s="1843"/>
      <c r="L54" s="1843"/>
      <c r="M54" s="1843"/>
      <c r="N54" s="1887"/>
      <c r="O54" s="1888"/>
      <c r="P54" s="1887"/>
      <c r="Q54" s="1889"/>
      <c r="R54" s="1889"/>
      <c r="S54" s="1889"/>
      <c r="T54" s="1889"/>
      <c r="U54" s="1889"/>
      <c r="V54" s="1889"/>
      <c r="W54" s="1889"/>
      <c r="X54" s="1889"/>
      <c r="Y54" s="1889"/>
      <c r="Z54" s="1889"/>
      <c r="AA54" s="1889"/>
      <c r="AB54" s="1888"/>
      <c r="AC54" s="1843"/>
      <c r="AD54" s="1843"/>
      <c r="AE54" s="1843"/>
      <c r="AF54" s="1843"/>
      <c r="AG54" s="1843"/>
      <c r="AH54" s="1843"/>
      <c r="AI54" s="1843"/>
    </row>
    <row r="55" spans="1:35" x14ac:dyDescent="0.15">
      <c r="A55" s="1840"/>
      <c r="B55" s="1844"/>
      <c r="C55" s="1844"/>
      <c r="D55" s="1844"/>
      <c r="E55" s="1844"/>
      <c r="F55" s="1844"/>
      <c r="G55" s="1844"/>
      <c r="H55" s="1844"/>
      <c r="I55" s="1844"/>
      <c r="J55" s="1844"/>
      <c r="K55" s="1844"/>
      <c r="L55" s="1844"/>
      <c r="M55" s="1844"/>
      <c r="N55" s="1845"/>
      <c r="O55" s="1847"/>
      <c r="P55" s="1845"/>
      <c r="Q55" s="1846"/>
      <c r="R55" s="1846"/>
      <c r="S55" s="1846"/>
      <c r="T55" s="1846"/>
      <c r="U55" s="1846"/>
      <c r="V55" s="1846"/>
      <c r="W55" s="1846"/>
      <c r="X55" s="1846"/>
      <c r="Y55" s="1846"/>
      <c r="Z55" s="1846"/>
      <c r="AA55" s="1846"/>
      <c r="AB55" s="1847"/>
      <c r="AC55" s="1844"/>
      <c r="AD55" s="1844"/>
      <c r="AE55" s="1844"/>
      <c r="AF55" s="1844"/>
      <c r="AG55" s="1844"/>
      <c r="AH55" s="1844"/>
      <c r="AI55" s="1844"/>
    </row>
    <row r="56" spans="1:35" x14ac:dyDescent="0.15">
      <c r="A56" s="1841"/>
      <c r="B56" s="1875"/>
      <c r="C56" s="1875"/>
      <c r="D56" s="1875"/>
      <c r="E56" s="1875"/>
      <c r="F56" s="1875"/>
      <c r="G56" s="1875"/>
      <c r="H56" s="1875"/>
      <c r="I56" s="1875"/>
      <c r="J56" s="1875"/>
      <c r="K56" s="1875"/>
      <c r="L56" s="1875"/>
      <c r="M56" s="1875"/>
      <c r="N56" s="1890"/>
      <c r="O56" s="1891"/>
      <c r="P56" s="1890"/>
      <c r="Q56" s="1892"/>
      <c r="R56" s="1892"/>
      <c r="S56" s="1892"/>
      <c r="T56" s="1892"/>
      <c r="U56" s="1892"/>
      <c r="V56" s="1892"/>
      <c r="W56" s="1892"/>
      <c r="X56" s="1892"/>
      <c r="Y56" s="1892"/>
      <c r="Z56" s="1892"/>
      <c r="AA56" s="1892"/>
      <c r="AB56" s="1891"/>
      <c r="AC56" s="1875"/>
      <c r="AD56" s="1875"/>
      <c r="AE56" s="1875"/>
      <c r="AF56" s="1875"/>
      <c r="AG56" s="1875"/>
      <c r="AH56" s="1875"/>
      <c r="AI56" s="1875"/>
    </row>
    <row r="57" spans="1:35" ht="17.25" x14ac:dyDescent="0.15">
      <c r="A57" s="1825" t="s">
        <v>283</v>
      </c>
      <c r="B57" s="1826"/>
      <c r="C57" s="1826"/>
      <c r="D57" s="1826"/>
      <c r="E57" s="1826"/>
      <c r="F57" s="1826"/>
      <c r="G57" s="1826"/>
      <c r="H57" s="1826"/>
      <c r="I57" s="1826"/>
      <c r="J57" s="1826"/>
      <c r="K57" s="1826"/>
      <c r="L57" s="1826"/>
      <c r="M57" s="1827"/>
      <c r="N57" s="1823"/>
      <c r="O57" s="1856" t="s">
        <v>314</v>
      </c>
      <c r="P57" s="1856"/>
      <c r="Q57" s="1856"/>
      <c r="R57" s="501"/>
      <c r="S57" s="1821" t="s">
        <v>315</v>
      </c>
      <c r="T57" s="1821"/>
      <c r="U57" s="1821"/>
      <c r="V57" s="1855" t="s">
        <v>316</v>
      </c>
      <c r="W57" s="499"/>
      <c r="X57" s="1850"/>
      <c r="Y57" s="1854" t="s">
        <v>317</v>
      </c>
      <c r="Z57" s="1871" t="s">
        <v>142</v>
      </c>
      <c r="AA57" s="1872"/>
      <c r="AB57" s="1872"/>
      <c r="AC57" s="1842"/>
      <c r="AD57" s="1842"/>
      <c r="AE57" s="1842"/>
      <c r="AF57" s="1842"/>
      <c r="AG57" s="1842"/>
      <c r="AH57" s="1842"/>
      <c r="AI57" s="1842"/>
    </row>
    <row r="58" spans="1:35" ht="17.25" x14ac:dyDescent="0.15">
      <c r="A58" s="1828"/>
      <c r="B58" s="1829"/>
      <c r="C58" s="1829"/>
      <c r="D58" s="1829"/>
      <c r="E58" s="1829"/>
      <c r="F58" s="1829"/>
      <c r="G58" s="1829"/>
      <c r="H58" s="1829"/>
      <c r="I58" s="1829"/>
      <c r="J58" s="1829"/>
      <c r="K58" s="1829"/>
      <c r="L58" s="1829"/>
      <c r="M58" s="1830"/>
      <c r="N58" s="1824"/>
      <c r="O58" s="1857"/>
      <c r="P58" s="1857"/>
      <c r="Q58" s="1857"/>
      <c r="R58" s="502"/>
      <c r="S58" s="1820"/>
      <c r="T58" s="1820"/>
      <c r="U58" s="1820"/>
      <c r="V58" s="1853"/>
      <c r="W58" s="500"/>
      <c r="X58" s="1851"/>
      <c r="Y58" s="1852"/>
      <c r="Z58" s="1873" t="s">
        <v>116</v>
      </c>
      <c r="AA58" s="1874"/>
      <c r="AB58" s="1874"/>
      <c r="AC58" s="1875"/>
      <c r="AD58" s="1875"/>
      <c r="AE58" s="1875"/>
      <c r="AF58" s="1875"/>
      <c r="AG58" s="1875"/>
      <c r="AH58" s="1875"/>
      <c r="AI58" s="1875"/>
    </row>
    <row r="59" spans="1:35" ht="17.25" x14ac:dyDescent="0.15">
      <c r="A59" s="1831"/>
      <c r="B59" s="1832"/>
      <c r="C59" s="1832"/>
      <c r="D59" s="1832"/>
      <c r="E59" s="1832"/>
      <c r="F59" s="1832"/>
      <c r="G59" s="1832"/>
      <c r="H59" s="1832"/>
      <c r="I59" s="1832"/>
      <c r="J59" s="1832"/>
      <c r="K59" s="1832"/>
      <c r="L59" s="1832"/>
      <c r="M59" s="1833"/>
      <c r="N59" s="1822"/>
      <c r="O59" s="1858" t="s">
        <v>313</v>
      </c>
      <c r="P59" s="1858"/>
      <c r="Q59" s="1858"/>
      <c r="R59" s="502"/>
      <c r="S59" s="1820" t="s">
        <v>318</v>
      </c>
      <c r="T59" s="1820"/>
      <c r="U59" s="1820"/>
      <c r="V59" s="1853" t="s">
        <v>316</v>
      </c>
      <c r="W59" s="403"/>
      <c r="X59" s="1849"/>
      <c r="Y59" s="1852" t="s">
        <v>317</v>
      </c>
      <c r="Z59" s="1876" t="s">
        <v>78</v>
      </c>
      <c r="AA59" s="1877"/>
      <c r="AB59" s="1877"/>
      <c r="AC59" s="1880"/>
      <c r="AD59" s="1880"/>
      <c r="AE59" s="1880"/>
      <c r="AF59" s="1880"/>
      <c r="AG59" s="1880"/>
      <c r="AH59" s="1880"/>
      <c r="AI59" s="1881"/>
    </row>
    <row r="60" spans="1:35" ht="17.25" x14ac:dyDescent="0.15">
      <c r="A60" s="1834"/>
      <c r="B60" s="1835"/>
      <c r="C60" s="1835"/>
      <c r="D60" s="1835"/>
      <c r="E60" s="1835"/>
      <c r="F60" s="1835"/>
      <c r="G60" s="1835"/>
      <c r="H60" s="1835"/>
      <c r="I60" s="1835"/>
      <c r="J60" s="1835"/>
      <c r="K60" s="1835"/>
      <c r="L60" s="1835"/>
      <c r="M60" s="1836"/>
      <c r="N60" s="1822"/>
      <c r="O60" s="1858"/>
      <c r="P60" s="1858"/>
      <c r="Q60" s="1858"/>
      <c r="R60" s="502"/>
      <c r="S60" s="1820"/>
      <c r="T60" s="1820"/>
      <c r="U60" s="1820"/>
      <c r="V60" s="1853"/>
      <c r="W60" s="403"/>
      <c r="X60" s="1849"/>
      <c r="Y60" s="1852"/>
      <c r="Z60" s="1878"/>
      <c r="AA60" s="1879"/>
      <c r="AB60" s="1879"/>
      <c r="AC60" s="1882"/>
      <c r="AD60" s="1882"/>
      <c r="AE60" s="1882"/>
      <c r="AF60" s="1882"/>
      <c r="AG60" s="1882"/>
      <c r="AH60" s="1882"/>
      <c r="AI60" s="1883"/>
    </row>
    <row r="64" spans="1:35" x14ac:dyDescent="0.15">
      <c r="A64" s="179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</row>
    <row r="65" spans="1:35" x14ac:dyDescent="0.15">
      <c r="A65" s="179"/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</row>
    <row r="66" spans="1:35" x14ac:dyDescent="0.1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</row>
    <row r="67" spans="1:35" x14ac:dyDescent="0.15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</row>
    <row r="68" spans="1:35" x14ac:dyDescent="0.15">
      <c r="A68" s="179"/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</row>
    <row r="69" spans="1:35" x14ac:dyDescent="0.15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</row>
    <row r="70" spans="1:35" x14ac:dyDescent="0.15">
      <c r="A70" s="179"/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79"/>
      <c r="AD70" s="179"/>
      <c r="AE70" s="179"/>
      <c r="AF70" s="179"/>
      <c r="AG70" s="179"/>
      <c r="AH70" s="179"/>
      <c r="AI70" s="179"/>
    </row>
    <row r="71" spans="1:35" x14ac:dyDescent="0.15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  <c r="AH71" s="179"/>
      <c r="AI71" s="179"/>
    </row>
    <row r="72" spans="1:35" x14ac:dyDescent="0.15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</row>
    <row r="73" spans="1:35" x14ac:dyDescent="0.15">
      <c r="A73" s="179"/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79"/>
      <c r="AI73" s="179"/>
    </row>
    <row r="74" spans="1:35" x14ac:dyDescent="0.15">
      <c r="A74" s="179"/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</row>
    <row r="75" spans="1:35" s="1" customFormat="1" x14ac:dyDescent="0.15">
      <c r="A75" s="179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</row>
    <row r="76" spans="1:35" s="1" customFormat="1" x14ac:dyDescent="0.15">
      <c r="A76" s="179"/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</row>
  </sheetData>
  <mergeCells count="202">
    <mergeCell ref="Z18:AB18"/>
    <mergeCell ref="Y1:AD1"/>
    <mergeCell ref="H1:V1"/>
    <mergeCell ref="Y2:AA2"/>
    <mergeCell ref="AB2:AD2"/>
    <mergeCell ref="H2:J2"/>
    <mergeCell ref="K2:M2"/>
    <mergeCell ref="N2:S2"/>
    <mergeCell ref="T2:V2"/>
    <mergeCell ref="T3:V6"/>
    <mergeCell ref="Q3:S6"/>
    <mergeCell ref="N3:P6"/>
    <mergeCell ref="K3:M6"/>
    <mergeCell ref="H3:J6"/>
    <mergeCell ref="AB3:AD6"/>
    <mergeCell ref="Y3:AA6"/>
    <mergeCell ref="H16:M16"/>
    <mergeCell ref="AS11:AU13"/>
    <mergeCell ref="AN11:AP13"/>
    <mergeCell ref="AK11:AM13"/>
    <mergeCell ref="AK17:AX19"/>
    <mergeCell ref="AK15:AX16"/>
    <mergeCell ref="AY16:BA16"/>
    <mergeCell ref="AY15:BA15"/>
    <mergeCell ref="AY17:BA19"/>
    <mergeCell ref="AC16:AI16"/>
    <mergeCell ref="AC11:AI11"/>
    <mergeCell ref="AC12:AI12"/>
    <mergeCell ref="AC15:AI15"/>
    <mergeCell ref="AC13:AI13"/>
    <mergeCell ref="AC14:AI14"/>
    <mergeCell ref="AC19:AI19"/>
    <mergeCell ref="AC18:AI18"/>
    <mergeCell ref="BE11:BG13"/>
    <mergeCell ref="BB11:BD13"/>
    <mergeCell ref="AY11:BA13"/>
    <mergeCell ref="AV11:AX13"/>
    <mergeCell ref="AC9:AI9"/>
    <mergeCell ref="B10:G10"/>
    <mergeCell ref="H10:M10"/>
    <mergeCell ref="AC10:AI10"/>
    <mergeCell ref="AC17:AI17"/>
    <mergeCell ref="P10:AB10"/>
    <mergeCell ref="B17:G17"/>
    <mergeCell ref="H17:M17"/>
    <mergeCell ref="B15:G15"/>
    <mergeCell ref="H15:M15"/>
    <mergeCell ref="H13:M13"/>
    <mergeCell ref="N17:O17"/>
    <mergeCell ref="P11:AB11"/>
    <mergeCell ref="P12:AB12"/>
    <mergeCell ref="P13:AB13"/>
    <mergeCell ref="P14:AB14"/>
    <mergeCell ref="P15:AB15"/>
    <mergeCell ref="P16:AB16"/>
    <mergeCell ref="P17:AB17"/>
    <mergeCell ref="N11:O11"/>
    <mergeCell ref="AK8:BG8"/>
    <mergeCell ref="AK9:AP9"/>
    <mergeCell ref="AS9:BG9"/>
    <mergeCell ref="AS10:AU10"/>
    <mergeCell ref="AV10:AX10"/>
    <mergeCell ref="AY10:BD10"/>
    <mergeCell ref="BE10:BG10"/>
    <mergeCell ref="AK10:AM10"/>
    <mergeCell ref="P9:AB9"/>
    <mergeCell ref="J8:R8"/>
    <mergeCell ref="AC8:AI8"/>
    <mergeCell ref="S8:AB8"/>
    <mergeCell ref="AN10:AP10"/>
    <mergeCell ref="N9:O9"/>
    <mergeCell ref="N10:O10"/>
    <mergeCell ref="T47:V50"/>
    <mergeCell ref="AF47:AI50"/>
    <mergeCell ref="AF35:AI39"/>
    <mergeCell ref="A19:M21"/>
    <mergeCell ref="N20:N21"/>
    <mergeCell ref="B24:E27"/>
    <mergeCell ref="F24:I27"/>
    <mergeCell ref="F31:G32"/>
    <mergeCell ref="AF33:AI34"/>
    <mergeCell ref="O20:Q21"/>
    <mergeCell ref="S20:U21"/>
    <mergeCell ref="V20:V21"/>
    <mergeCell ref="X20:X21"/>
    <mergeCell ref="Y20:Y21"/>
    <mergeCell ref="AC20:AI21"/>
    <mergeCell ref="Z20:AB21"/>
    <mergeCell ref="O18:Q19"/>
    <mergeCell ref="S18:U19"/>
    <mergeCell ref="V18:V19"/>
    <mergeCell ref="X18:X19"/>
    <mergeCell ref="Y18:Y19"/>
    <mergeCell ref="A18:M18"/>
    <mergeCell ref="N18:N19"/>
    <mergeCell ref="Z19:AB19"/>
    <mergeCell ref="B56:G56"/>
    <mergeCell ref="H56:M56"/>
    <mergeCell ref="N56:O56"/>
    <mergeCell ref="P56:AB56"/>
    <mergeCell ref="AC56:AI56"/>
    <mergeCell ref="C45:E48"/>
    <mergeCell ref="X45:AC45"/>
    <mergeCell ref="H45:V45"/>
    <mergeCell ref="AF45:AI45"/>
    <mergeCell ref="A46:B47"/>
    <mergeCell ref="F46:G47"/>
    <mergeCell ref="X46:Z46"/>
    <mergeCell ref="AA46:AC46"/>
    <mergeCell ref="H46:J46"/>
    <mergeCell ref="K46:M46"/>
    <mergeCell ref="N46:S46"/>
    <mergeCell ref="T46:V46"/>
    <mergeCell ref="AF46:AI46"/>
    <mergeCell ref="X47:Z50"/>
    <mergeCell ref="AA47:AC50"/>
    <mergeCell ref="H47:J50"/>
    <mergeCell ref="K47:M50"/>
    <mergeCell ref="N47:P50"/>
    <mergeCell ref="Q47:S50"/>
    <mergeCell ref="X57:X58"/>
    <mergeCell ref="Y59:Y60"/>
    <mergeCell ref="V59:V60"/>
    <mergeCell ref="Y57:Y58"/>
    <mergeCell ref="V57:V58"/>
    <mergeCell ref="O57:Q58"/>
    <mergeCell ref="O59:Q60"/>
    <mergeCell ref="AP1:AX3"/>
    <mergeCell ref="AL1:AO3"/>
    <mergeCell ref="Z57:AB57"/>
    <mergeCell ref="AC57:AI57"/>
    <mergeCell ref="Z58:AB58"/>
    <mergeCell ref="AC58:AI58"/>
    <mergeCell ref="Z59:AB60"/>
    <mergeCell ref="AC59:AI60"/>
    <mergeCell ref="Z52:AC52"/>
    <mergeCell ref="N53:O53"/>
    <mergeCell ref="P53:AB53"/>
    <mergeCell ref="AC53:AI53"/>
    <mergeCell ref="N54:O54"/>
    <mergeCell ref="P54:AB54"/>
    <mergeCell ref="AC54:AI54"/>
    <mergeCell ref="N55:O55"/>
    <mergeCell ref="AC55:AI55"/>
    <mergeCell ref="F1:G3"/>
    <mergeCell ref="A1:B3"/>
    <mergeCell ref="A4:G6"/>
    <mergeCell ref="A8:I8"/>
    <mergeCell ref="B9:G9"/>
    <mergeCell ref="H9:M9"/>
    <mergeCell ref="S59:U60"/>
    <mergeCell ref="S57:U58"/>
    <mergeCell ref="N59:N60"/>
    <mergeCell ref="N57:N58"/>
    <mergeCell ref="A57:M57"/>
    <mergeCell ref="A58:M60"/>
    <mergeCell ref="A52:D52"/>
    <mergeCell ref="K52:N52"/>
    <mergeCell ref="A53:A56"/>
    <mergeCell ref="B53:G53"/>
    <mergeCell ref="H53:M53"/>
    <mergeCell ref="B54:G54"/>
    <mergeCell ref="H54:M54"/>
    <mergeCell ref="B55:G55"/>
    <mergeCell ref="H55:M55"/>
    <mergeCell ref="P55:AB55"/>
    <mergeCell ref="N30:V32"/>
    <mergeCell ref="X59:X60"/>
    <mergeCell ref="W30:AB32"/>
    <mergeCell ref="H30:M32"/>
    <mergeCell ref="Q34:T34"/>
    <mergeCell ref="I34:P34"/>
    <mergeCell ref="E34:H34"/>
    <mergeCell ref="A34:D34"/>
    <mergeCell ref="A33:T33"/>
    <mergeCell ref="AG1:AI2"/>
    <mergeCell ref="AG3:AI6"/>
    <mergeCell ref="A9:A17"/>
    <mergeCell ref="B12:G12"/>
    <mergeCell ref="H12:M12"/>
    <mergeCell ref="N14:O14"/>
    <mergeCell ref="B14:G14"/>
    <mergeCell ref="H14:M14"/>
    <mergeCell ref="B11:G11"/>
    <mergeCell ref="H11:M11"/>
    <mergeCell ref="B13:G13"/>
    <mergeCell ref="N13:O13"/>
    <mergeCell ref="N12:O12"/>
    <mergeCell ref="N15:O15"/>
    <mergeCell ref="N16:O16"/>
    <mergeCell ref="B16:G16"/>
    <mergeCell ref="C1:E3"/>
    <mergeCell ref="Q35:T39"/>
    <mergeCell ref="M35:P39"/>
    <mergeCell ref="I35:L39"/>
    <mergeCell ref="E35:H39"/>
    <mergeCell ref="A35:D39"/>
    <mergeCell ref="V33:AC33"/>
    <mergeCell ref="Z35:AC39"/>
    <mergeCell ref="V35:Y39"/>
    <mergeCell ref="Z34:AC34"/>
    <mergeCell ref="V34:Y34"/>
  </mergeCells>
  <phoneticPr fontId="2"/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showGridLines="0" view="pageBreakPreview" topLeftCell="A7" zoomScale="70" zoomScaleNormal="100" zoomScaleSheetLayoutView="70" workbookViewId="0">
      <selection activeCell="W16" sqref="W16:AF19"/>
    </sheetView>
  </sheetViews>
  <sheetFormatPr defaultRowHeight="13.5" x14ac:dyDescent="0.15"/>
  <cols>
    <col min="1" max="1" width="5.5" style="86" customWidth="1"/>
    <col min="2" max="2" width="12.5" style="86" bestFit="1" customWidth="1"/>
    <col min="3" max="3" width="15.125" style="86" bestFit="1" customWidth="1"/>
    <col min="4" max="4" width="56.75" style="86" customWidth="1"/>
    <col min="5" max="5" width="13.25" style="86" bestFit="1" customWidth="1"/>
    <col min="6" max="6" width="20.25" style="86" bestFit="1" customWidth="1"/>
    <col min="7" max="8" width="20.25" style="86" customWidth="1"/>
    <col min="9" max="10" width="15" style="86" customWidth="1"/>
    <col min="11" max="259" width="8.75" style="86"/>
    <col min="260" max="260" width="7.125" style="86" customWidth="1"/>
    <col min="261" max="261" width="23.5" style="86" customWidth="1"/>
    <col min="262" max="262" width="17.375" style="86" customWidth="1"/>
    <col min="263" max="263" width="56.75" style="86" customWidth="1"/>
    <col min="264" max="264" width="25.75" style="86" customWidth="1"/>
    <col min="265" max="266" width="15" style="86" customWidth="1"/>
    <col min="267" max="515" width="8.75" style="86"/>
    <col min="516" max="516" width="7.125" style="86" customWidth="1"/>
    <col min="517" max="517" width="23.5" style="86" customWidth="1"/>
    <col min="518" max="518" width="17.375" style="86" customWidth="1"/>
    <col min="519" max="519" width="56.75" style="86" customWidth="1"/>
    <col min="520" max="520" width="25.75" style="86" customWidth="1"/>
    <col min="521" max="522" width="15" style="86" customWidth="1"/>
    <col min="523" max="771" width="8.75" style="86"/>
    <col min="772" max="772" width="7.125" style="86" customWidth="1"/>
    <col min="773" max="773" width="23.5" style="86" customWidth="1"/>
    <col min="774" max="774" width="17.375" style="86" customWidth="1"/>
    <col min="775" max="775" width="56.75" style="86" customWidth="1"/>
    <col min="776" max="776" width="25.75" style="86" customWidth="1"/>
    <col min="777" max="778" width="15" style="86" customWidth="1"/>
    <col min="779" max="1027" width="8.75" style="86"/>
    <col min="1028" max="1028" width="7.125" style="86" customWidth="1"/>
    <col min="1029" max="1029" width="23.5" style="86" customWidth="1"/>
    <col min="1030" max="1030" width="17.375" style="86" customWidth="1"/>
    <col min="1031" max="1031" width="56.75" style="86" customWidth="1"/>
    <col min="1032" max="1032" width="25.75" style="86" customWidth="1"/>
    <col min="1033" max="1034" width="15" style="86" customWidth="1"/>
    <col min="1035" max="1283" width="8.75" style="86"/>
    <col min="1284" max="1284" width="7.125" style="86" customWidth="1"/>
    <col min="1285" max="1285" width="23.5" style="86" customWidth="1"/>
    <col min="1286" max="1286" width="17.375" style="86" customWidth="1"/>
    <col min="1287" max="1287" width="56.75" style="86" customWidth="1"/>
    <col min="1288" max="1288" width="25.75" style="86" customWidth="1"/>
    <col min="1289" max="1290" width="15" style="86" customWidth="1"/>
    <col min="1291" max="1539" width="8.75" style="86"/>
    <col min="1540" max="1540" width="7.125" style="86" customWidth="1"/>
    <col min="1541" max="1541" width="23.5" style="86" customWidth="1"/>
    <col min="1542" max="1542" width="17.375" style="86" customWidth="1"/>
    <col min="1543" max="1543" width="56.75" style="86" customWidth="1"/>
    <col min="1544" max="1544" width="25.75" style="86" customWidth="1"/>
    <col min="1545" max="1546" width="15" style="86" customWidth="1"/>
    <col min="1547" max="1795" width="8.75" style="86"/>
    <col min="1796" max="1796" width="7.125" style="86" customWidth="1"/>
    <col min="1797" max="1797" width="23.5" style="86" customWidth="1"/>
    <col min="1798" max="1798" width="17.375" style="86" customWidth="1"/>
    <col min="1799" max="1799" width="56.75" style="86" customWidth="1"/>
    <col min="1800" max="1800" width="25.75" style="86" customWidth="1"/>
    <col min="1801" max="1802" width="15" style="86" customWidth="1"/>
    <col min="1803" max="2051" width="8.75" style="86"/>
    <col min="2052" max="2052" width="7.125" style="86" customWidth="1"/>
    <col min="2053" max="2053" width="23.5" style="86" customWidth="1"/>
    <col min="2054" max="2054" width="17.375" style="86" customWidth="1"/>
    <col min="2055" max="2055" width="56.75" style="86" customWidth="1"/>
    <col min="2056" max="2056" width="25.75" style="86" customWidth="1"/>
    <col min="2057" max="2058" width="15" style="86" customWidth="1"/>
    <col min="2059" max="2307" width="8.75" style="86"/>
    <col min="2308" max="2308" width="7.125" style="86" customWidth="1"/>
    <col min="2309" max="2309" width="23.5" style="86" customWidth="1"/>
    <col min="2310" max="2310" width="17.375" style="86" customWidth="1"/>
    <col min="2311" max="2311" width="56.75" style="86" customWidth="1"/>
    <col min="2312" max="2312" width="25.75" style="86" customWidth="1"/>
    <col min="2313" max="2314" width="15" style="86" customWidth="1"/>
    <col min="2315" max="2563" width="8.75" style="86"/>
    <col min="2564" max="2564" width="7.125" style="86" customWidth="1"/>
    <col min="2565" max="2565" width="23.5" style="86" customWidth="1"/>
    <col min="2566" max="2566" width="17.375" style="86" customWidth="1"/>
    <col min="2567" max="2567" width="56.75" style="86" customWidth="1"/>
    <col min="2568" max="2568" width="25.75" style="86" customWidth="1"/>
    <col min="2569" max="2570" width="15" style="86" customWidth="1"/>
    <col min="2571" max="2819" width="8.75" style="86"/>
    <col min="2820" max="2820" width="7.125" style="86" customWidth="1"/>
    <col min="2821" max="2821" width="23.5" style="86" customWidth="1"/>
    <col min="2822" max="2822" width="17.375" style="86" customWidth="1"/>
    <col min="2823" max="2823" width="56.75" style="86" customWidth="1"/>
    <col min="2824" max="2824" width="25.75" style="86" customWidth="1"/>
    <col min="2825" max="2826" width="15" style="86" customWidth="1"/>
    <col min="2827" max="3075" width="8.75" style="86"/>
    <col min="3076" max="3076" width="7.125" style="86" customWidth="1"/>
    <col min="3077" max="3077" width="23.5" style="86" customWidth="1"/>
    <col min="3078" max="3078" width="17.375" style="86" customWidth="1"/>
    <col min="3079" max="3079" width="56.75" style="86" customWidth="1"/>
    <col min="3080" max="3080" width="25.75" style="86" customWidth="1"/>
    <col min="3081" max="3082" width="15" style="86" customWidth="1"/>
    <col min="3083" max="3331" width="8.75" style="86"/>
    <col min="3332" max="3332" width="7.125" style="86" customWidth="1"/>
    <col min="3333" max="3333" width="23.5" style="86" customWidth="1"/>
    <col min="3334" max="3334" width="17.375" style="86" customWidth="1"/>
    <col min="3335" max="3335" width="56.75" style="86" customWidth="1"/>
    <col min="3336" max="3336" width="25.75" style="86" customWidth="1"/>
    <col min="3337" max="3338" width="15" style="86" customWidth="1"/>
    <col min="3339" max="3587" width="8.75" style="86"/>
    <col min="3588" max="3588" width="7.125" style="86" customWidth="1"/>
    <col min="3589" max="3589" width="23.5" style="86" customWidth="1"/>
    <col min="3590" max="3590" width="17.375" style="86" customWidth="1"/>
    <col min="3591" max="3591" width="56.75" style="86" customWidth="1"/>
    <col min="3592" max="3592" width="25.75" style="86" customWidth="1"/>
    <col min="3593" max="3594" width="15" style="86" customWidth="1"/>
    <col min="3595" max="3843" width="8.75" style="86"/>
    <col min="3844" max="3844" width="7.125" style="86" customWidth="1"/>
    <col min="3845" max="3845" width="23.5" style="86" customWidth="1"/>
    <col min="3846" max="3846" width="17.375" style="86" customWidth="1"/>
    <col min="3847" max="3847" width="56.75" style="86" customWidth="1"/>
    <col min="3848" max="3848" width="25.75" style="86" customWidth="1"/>
    <col min="3849" max="3850" width="15" style="86" customWidth="1"/>
    <col min="3851" max="4099" width="8.75" style="86"/>
    <col min="4100" max="4100" width="7.125" style="86" customWidth="1"/>
    <col min="4101" max="4101" width="23.5" style="86" customWidth="1"/>
    <col min="4102" max="4102" width="17.375" style="86" customWidth="1"/>
    <col min="4103" max="4103" width="56.75" style="86" customWidth="1"/>
    <col min="4104" max="4104" width="25.75" style="86" customWidth="1"/>
    <col min="4105" max="4106" width="15" style="86" customWidth="1"/>
    <col min="4107" max="4355" width="8.75" style="86"/>
    <col min="4356" max="4356" width="7.125" style="86" customWidth="1"/>
    <col min="4357" max="4357" width="23.5" style="86" customWidth="1"/>
    <col min="4358" max="4358" width="17.375" style="86" customWidth="1"/>
    <col min="4359" max="4359" width="56.75" style="86" customWidth="1"/>
    <col min="4360" max="4360" width="25.75" style="86" customWidth="1"/>
    <col min="4361" max="4362" width="15" style="86" customWidth="1"/>
    <col min="4363" max="4611" width="8.75" style="86"/>
    <col min="4612" max="4612" width="7.125" style="86" customWidth="1"/>
    <col min="4613" max="4613" width="23.5" style="86" customWidth="1"/>
    <col min="4614" max="4614" width="17.375" style="86" customWidth="1"/>
    <col min="4615" max="4615" width="56.75" style="86" customWidth="1"/>
    <col min="4616" max="4616" width="25.75" style="86" customWidth="1"/>
    <col min="4617" max="4618" width="15" style="86" customWidth="1"/>
    <col min="4619" max="4867" width="8.75" style="86"/>
    <col min="4868" max="4868" width="7.125" style="86" customWidth="1"/>
    <col min="4869" max="4869" width="23.5" style="86" customWidth="1"/>
    <col min="4870" max="4870" width="17.375" style="86" customWidth="1"/>
    <col min="4871" max="4871" width="56.75" style="86" customWidth="1"/>
    <col min="4872" max="4872" width="25.75" style="86" customWidth="1"/>
    <col min="4873" max="4874" width="15" style="86" customWidth="1"/>
    <col min="4875" max="5123" width="8.75" style="86"/>
    <col min="5124" max="5124" width="7.125" style="86" customWidth="1"/>
    <col min="5125" max="5125" width="23.5" style="86" customWidth="1"/>
    <col min="5126" max="5126" width="17.375" style="86" customWidth="1"/>
    <col min="5127" max="5127" width="56.75" style="86" customWidth="1"/>
    <col min="5128" max="5128" width="25.75" style="86" customWidth="1"/>
    <col min="5129" max="5130" width="15" style="86" customWidth="1"/>
    <col min="5131" max="5379" width="8.75" style="86"/>
    <col min="5380" max="5380" width="7.125" style="86" customWidth="1"/>
    <col min="5381" max="5381" width="23.5" style="86" customWidth="1"/>
    <col min="5382" max="5382" width="17.375" style="86" customWidth="1"/>
    <col min="5383" max="5383" width="56.75" style="86" customWidth="1"/>
    <col min="5384" max="5384" width="25.75" style="86" customWidth="1"/>
    <col min="5385" max="5386" width="15" style="86" customWidth="1"/>
    <col min="5387" max="5635" width="8.75" style="86"/>
    <col min="5636" max="5636" width="7.125" style="86" customWidth="1"/>
    <col min="5637" max="5637" width="23.5" style="86" customWidth="1"/>
    <col min="5638" max="5638" width="17.375" style="86" customWidth="1"/>
    <col min="5639" max="5639" width="56.75" style="86" customWidth="1"/>
    <col min="5640" max="5640" width="25.75" style="86" customWidth="1"/>
    <col min="5641" max="5642" width="15" style="86" customWidth="1"/>
    <col min="5643" max="5891" width="8.75" style="86"/>
    <col min="5892" max="5892" width="7.125" style="86" customWidth="1"/>
    <col min="5893" max="5893" width="23.5" style="86" customWidth="1"/>
    <col min="5894" max="5894" width="17.375" style="86" customWidth="1"/>
    <col min="5895" max="5895" width="56.75" style="86" customWidth="1"/>
    <col min="5896" max="5896" width="25.75" style="86" customWidth="1"/>
    <col min="5897" max="5898" width="15" style="86" customWidth="1"/>
    <col min="5899" max="6147" width="8.75" style="86"/>
    <col min="6148" max="6148" width="7.125" style="86" customWidth="1"/>
    <col min="6149" max="6149" width="23.5" style="86" customWidth="1"/>
    <col min="6150" max="6150" width="17.375" style="86" customWidth="1"/>
    <col min="6151" max="6151" width="56.75" style="86" customWidth="1"/>
    <col min="6152" max="6152" width="25.75" style="86" customWidth="1"/>
    <col min="6153" max="6154" width="15" style="86" customWidth="1"/>
    <col min="6155" max="6403" width="8.75" style="86"/>
    <col min="6404" max="6404" width="7.125" style="86" customWidth="1"/>
    <col min="6405" max="6405" width="23.5" style="86" customWidth="1"/>
    <col min="6406" max="6406" width="17.375" style="86" customWidth="1"/>
    <col min="6407" max="6407" width="56.75" style="86" customWidth="1"/>
    <col min="6408" max="6408" width="25.75" style="86" customWidth="1"/>
    <col min="6409" max="6410" width="15" style="86" customWidth="1"/>
    <col min="6411" max="6659" width="8.75" style="86"/>
    <col min="6660" max="6660" width="7.125" style="86" customWidth="1"/>
    <col min="6661" max="6661" width="23.5" style="86" customWidth="1"/>
    <col min="6662" max="6662" width="17.375" style="86" customWidth="1"/>
    <col min="6663" max="6663" width="56.75" style="86" customWidth="1"/>
    <col min="6664" max="6664" width="25.75" style="86" customWidth="1"/>
    <col min="6665" max="6666" width="15" style="86" customWidth="1"/>
    <col min="6667" max="6915" width="8.75" style="86"/>
    <col min="6916" max="6916" width="7.125" style="86" customWidth="1"/>
    <col min="6917" max="6917" width="23.5" style="86" customWidth="1"/>
    <col min="6918" max="6918" width="17.375" style="86" customWidth="1"/>
    <col min="6919" max="6919" width="56.75" style="86" customWidth="1"/>
    <col min="6920" max="6920" width="25.75" style="86" customWidth="1"/>
    <col min="6921" max="6922" width="15" style="86" customWidth="1"/>
    <col min="6923" max="7171" width="8.75" style="86"/>
    <col min="7172" max="7172" width="7.125" style="86" customWidth="1"/>
    <col min="7173" max="7173" width="23.5" style="86" customWidth="1"/>
    <col min="7174" max="7174" width="17.375" style="86" customWidth="1"/>
    <col min="7175" max="7175" width="56.75" style="86" customWidth="1"/>
    <col min="7176" max="7176" width="25.75" style="86" customWidth="1"/>
    <col min="7177" max="7178" width="15" style="86" customWidth="1"/>
    <col min="7179" max="7427" width="8.75" style="86"/>
    <col min="7428" max="7428" width="7.125" style="86" customWidth="1"/>
    <col min="7429" max="7429" width="23.5" style="86" customWidth="1"/>
    <col min="7430" max="7430" width="17.375" style="86" customWidth="1"/>
    <col min="7431" max="7431" width="56.75" style="86" customWidth="1"/>
    <col min="7432" max="7432" width="25.75" style="86" customWidth="1"/>
    <col min="7433" max="7434" width="15" style="86" customWidth="1"/>
    <col min="7435" max="7683" width="8.75" style="86"/>
    <col min="7684" max="7684" width="7.125" style="86" customWidth="1"/>
    <col min="7685" max="7685" width="23.5" style="86" customWidth="1"/>
    <col min="7686" max="7686" width="17.375" style="86" customWidth="1"/>
    <col min="7687" max="7687" width="56.75" style="86" customWidth="1"/>
    <col min="7688" max="7688" width="25.75" style="86" customWidth="1"/>
    <col min="7689" max="7690" width="15" style="86" customWidth="1"/>
    <col min="7691" max="7939" width="8.75" style="86"/>
    <col min="7940" max="7940" width="7.125" style="86" customWidth="1"/>
    <col min="7941" max="7941" width="23.5" style="86" customWidth="1"/>
    <col min="7942" max="7942" width="17.375" style="86" customWidth="1"/>
    <col min="7943" max="7943" width="56.75" style="86" customWidth="1"/>
    <col min="7944" max="7944" width="25.75" style="86" customWidth="1"/>
    <col min="7945" max="7946" width="15" style="86" customWidth="1"/>
    <col min="7947" max="8195" width="8.75" style="86"/>
    <col min="8196" max="8196" width="7.125" style="86" customWidth="1"/>
    <col min="8197" max="8197" width="23.5" style="86" customWidth="1"/>
    <col min="8198" max="8198" width="17.375" style="86" customWidth="1"/>
    <col min="8199" max="8199" width="56.75" style="86" customWidth="1"/>
    <col min="8200" max="8200" width="25.75" style="86" customWidth="1"/>
    <col min="8201" max="8202" width="15" style="86" customWidth="1"/>
    <col min="8203" max="8451" width="8.75" style="86"/>
    <col min="8452" max="8452" width="7.125" style="86" customWidth="1"/>
    <col min="8453" max="8453" width="23.5" style="86" customWidth="1"/>
    <col min="8454" max="8454" width="17.375" style="86" customWidth="1"/>
    <col min="8455" max="8455" width="56.75" style="86" customWidth="1"/>
    <col min="8456" max="8456" width="25.75" style="86" customWidth="1"/>
    <col min="8457" max="8458" width="15" style="86" customWidth="1"/>
    <col min="8459" max="8707" width="8.75" style="86"/>
    <col min="8708" max="8708" width="7.125" style="86" customWidth="1"/>
    <col min="8709" max="8709" width="23.5" style="86" customWidth="1"/>
    <col min="8710" max="8710" width="17.375" style="86" customWidth="1"/>
    <col min="8711" max="8711" width="56.75" style="86" customWidth="1"/>
    <col min="8712" max="8712" width="25.75" style="86" customWidth="1"/>
    <col min="8713" max="8714" width="15" style="86" customWidth="1"/>
    <col min="8715" max="8963" width="8.75" style="86"/>
    <col min="8964" max="8964" width="7.125" style="86" customWidth="1"/>
    <col min="8965" max="8965" width="23.5" style="86" customWidth="1"/>
    <col min="8966" max="8966" width="17.375" style="86" customWidth="1"/>
    <col min="8967" max="8967" width="56.75" style="86" customWidth="1"/>
    <col min="8968" max="8968" width="25.75" style="86" customWidth="1"/>
    <col min="8969" max="8970" width="15" style="86" customWidth="1"/>
    <col min="8971" max="9219" width="8.75" style="86"/>
    <col min="9220" max="9220" width="7.125" style="86" customWidth="1"/>
    <col min="9221" max="9221" width="23.5" style="86" customWidth="1"/>
    <col min="9222" max="9222" width="17.375" style="86" customWidth="1"/>
    <col min="9223" max="9223" width="56.75" style="86" customWidth="1"/>
    <col min="9224" max="9224" width="25.75" style="86" customWidth="1"/>
    <col min="9225" max="9226" width="15" style="86" customWidth="1"/>
    <col min="9227" max="9475" width="8.75" style="86"/>
    <col min="9476" max="9476" width="7.125" style="86" customWidth="1"/>
    <col min="9477" max="9477" width="23.5" style="86" customWidth="1"/>
    <col min="9478" max="9478" width="17.375" style="86" customWidth="1"/>
    <col min="9479" max="9479" width="56.75" style="86" customWidth="1"/>
    <col min="9480" max="9480" width="25.75" style="86" customWidth="1"/>
    <col min="9481" max="9482" width="15" style="86" customWidth="1"/>
    <col min="9483" max="9731" width="8.75" style="86"/>
    <col min="9732" max="9732" width="7.125" style="86" customWidth="1"/>
    <col min="9733" max="9733" width="23.5" style="86" customWidth="1"/>
    <col min="9734" max="9734" width="17.375" style="86" customWidth="1"/>
    <col min="9735" max="9735" width="56.75" style="86" customWidth="1"/>
    <col min="9736" max="9736" width="25.75" style="86" customWidth="1"/>
    <col min="9737" max="9738" width="15" style="86" customWidth="1"/>
    <col min="9739" max="9987" width="8.75" style="86"/>
    <col min="9988" max="9988" width="7.125" style="86" customWidth="1"/>
    <col min="9989" max="9989" width="23.5" style="86" customWidth="1"/>
    <col min="9990" max="9990" width="17.375" style="86" customWidth="1"/>
    <col min="9991" max="9991" width="56.75" style="86" customWidth="1"/>
    <col min="9992" max="9992" width="25.75" style="86" customWidth="1"/>
    <col min="9993" max="9994" width="15" style="86" customWidth="1"/>
    <col min="9995" max="10243" width="8.75" style="86"/>
    <col min="10244" max="10244" width="7.125" style="86" customWidth="1"/>
    <col min="10245" max="10245" width="23.5" style="86" customWidth="1"/>
    <col min="10246" max="10246" width="17.375" style="86" customWidth="1"/>
    <col min="10247" max="10247" width="56.75" style="86" customWidth="1"/>
    <col min="10248" max="10248" width="25.75" style="86" customWidth="1"/>
    <col min="10249" max="10250" width="15" style="86" customWidth="1"/>
    <col min="10251" max="10499" width="8.75" style="86"/>
    <col min="10500" max="10500" width="7.125" style="86" customWidth="1"/>
    <col min="10501" max="10501" width="23.5" style="86" customWidth="1"/>
    <col min="10502" max="10502" width="17.375" style="86" customWidth="1"/>
    <col min="10503" max="10503" width="56.75" style="86" customWidth="1"/>
    <col min="10504" max="10504" width="25.75" style="86" customWidth="1"/>
    <col min="10505" max="10506" width="15" style="86" customWidth="1"/>
    <col min="10507" max="10755" width="8.75" style="86"/>
    <col min="10756" max="10756" width="7.125" style="86" customWidth="1"/>
    <col min="10757" max="10757" width="23.5" style="86" customWidth="1"/>
    <col min="10758" max="10758" width="17.375" style="86" customWidth="1"/>
    <col min="10759" max="10759" width="56.75" style="86" customWidth="1"/>
    <col min="10760" max="10760" width="25.75" style="86" customWidth="1"/>
    <col min="10761" max="10762" width="15" style="86" customWidth="1"/>
    <col min="10763" max="11011" width="8.75" style="86"/>
    <col min="11012" max="11012" width="7.125" style="86" customWidth="1"/>
    <col min="11013" max="11013" width="23.5" style="86" customWidth="1"/>
    <col min="11014" max="11014" width="17.375" style="86" customWidth="1"/>
    <col min="11015" max="11015" width="56.75" style="86" customWidth="1"/>
    <col min="11016" max="11016" width="25.75" style="86" customWidth="1"/>
    <col min="11017" max="11018" width="15" style="86" customWidth="1"/>
    <col min="11019" max="11267" width="8.75" style="86"/>
    <col min="11268" max="11268" width="7.125" style="86" customWidth="1"/>
    <col min="11269" max="11269" width="23.5" style="86" customWidth="1"/>
    <col min="11270" max="11270" width="17.375" style="86" customWidth="1"/>
    <col min="11271" max="11271" width="56.75" style="86" customWidth="1"/>
    <col min="11272" max="11272" width="25.75" style="86" customWidth="1"/>
    <col min="11273" max="11274" width="15" style="86" customWidth="1"/>
    <col min="11275" max="11523" width="8.75" style="86"/>
    <col min="11524" max="11524" width="7.125" style="86" customWidth="1"/>
    <col min="11525" max="11525" width="23.5" style="86" customWidth="1"/>
    <col min="11526" max="11526" width="17.375" style="86" customWidth="1"/>
    <col min="11527" max="11527" width="56.75" style="86" customWidth="1"/>
    <col min="11528" max="11528" width="25.75" style="86" customWidth="1"/>
    <col min="11529" max="11530" width="15" style="86" customWidth="1"/>
    <col min="11531" max="11779" width="8.75" style="86"/>
    <col min="11780" max="11780" width="7.125" style="86" customWidth="1"/>
    <col min="11781" max="11781" width="23.5" style="86" customWidth="1"/>
    <col min="11782" max="11782" width="17.375" style="86" customWidth="1"/>
    <col min="11783" max="11783" width="56.75" style="86" customWidth="1"/>
    <col min="11784" max="11784" width="25.75" style="86" customWidth="1"/>
    <col min="11785" max="11786" width="15" style="86" customWidth="1"/>
    <col min="11787" max="12035" width="8.75" style="86"/>
    <col min="12036" max="12036" width="7.125" style="86" customWidth="1"/>
    <col min="12037" max="12037" width="23.5" style="86" customWidth="1"/>
    <col min="12038" max="12038" width="17.375" style="86" customWidth="1"/>
    <col min="12039" max="12039" width="56.75" style="86" customWidth="1"/>
    <col min="12040" max="12040" width="25.75" style="86" customWidth="1"/>
    <col min="12041" max="12042" width="15" style="86" customWidth="1"/>
    <col min="12043" max="12291" width="8.75" style="86"/>
    <col min="12292" max="12292" width="7.125" style="86" customWidth="1"/>
    <col min="12293" max="12293" width="23.5" style="86" customWidth="1"/>
    <col min="12294" max="12294" width="17.375" style="86" customWidth="1"/>
    <col min="12295" max="12295" width="56.75" style="86" customWidth="1"/>
    <col min="12296" max="12296" width="25.75" style="86" customWidth="1"/>
    <col min="12297" max="12298" width="15" style="86" customWidth="1"/>
    <col min="12299" max="12547" width="8.75" style="86"/>
    <col min="12548" max="12548" width="7.125" style="86" customWidth="1"/>
    <col min="12549" max="12549" width="23.5" style="86" customWidth="1"/>
    <col min="12550" max="12550" width="17.375" style="86" customWidth="1"/>
    <col min="12551" max="12551" width="56.75" style="86" customWidth="1"/>
    <col min="12552" max="12552" width="25.75" style="86" customWidth="1"/>
    <col min="12553" max="12554" width="15" style="86" customWidth="1"/>
    <col min="12555" max="12803" width="8.75" style="86"/>
    <col min="12804" max="12804" width="7.125" style="86" customWidth="1"/>
    <col min="12805" max="12805" width="23.5" style="86" customWidth="1"/>
    <col min="12806" max="12806" width="17.375" style="86" customWidth="1"/>
    <col min="12807" max="12807" width="56.75" style="86" customWidth="1"/>
    <col min="12808" max="12808" width="25.75" style="86" customWidth="1"/>
    <col min="12809" max="12810" width="15" style="86" customWidth="1"/>
    <col min="12811" max="13059" width="8.75" style="86"/>
    <col min="13060" max="13060" width="7.125" style="86" customWidth="1"/>
    <col min="13061" max="13061" width="23.5" style="86" customWidth="1"/>
    <col min="13062" max="13062" width="17.375" style="86" customWidth="1"/>
    <col min="13063" max="13063" width="56.75" style="86" customWidth="1"/>
    <col min="13064" max="13064" width="25.75" style="86" customWidth="1"/>
    <col min="13065" max="13066" width="15" style="86" customWidth="1"/>
    <col min="13067" max="13315" width="8.75" style="86"/>
    <col min="13316" max="13316" width="7.125" style="86" customWidth="1"/>
    <col min="13317" max="13317" width="23.5" style="86" customWidth="1"/>
    <col min="13318" max="13318" width="17.375" style="86" customWidth="1"/>
    <col min="13319" max="13319" width="56.75" style="86" customWidth="1"/>
    <col min="13320" max="13320" width="25.75" style="86" customWidth="1"/>
    <col min="13321" max="13322" width="15" style="86" customWidth="1"/>
    <col min="13323" max="13571" width="8.75" style="86"/>
    <col min="13572" max="13572" width="7.125" style="86" customWidth="1"/>
    <col min="13573" max="13573" width="23.5" style="86" customWidth="1"/>
    <col min="13574" max="13574" width="17.375" style="86" customWidth="1"/>
    <col min="13575" max="13575" width="56.75" style="86" customWidth="1"/>
    <col min="13576" max="13576" width="25.75" style="86" customWidth="1"/>
    <col min="13577" max="13578" width="15" style="86" customWidth="1"/>
    <col min="13579" max="13827" width="8.75" style="86"/>
    <col min="13828" max="13828" width="7.125" style="86" customWidth="1"/>
    <col min="13829" max="13829" width="23.5" style="86" customWidth="1"/>
    <col min="13830" max="13830" width="17.375" style="86" customWidth="1"/>
    <col min="13831" max="13831" width="56.75" style="86" customWidth="1"/>
    <col min="13832" max="13832" width="25.75" style="86" customWidth="1"/>
    <col min="13833" max="13834" width="15" style="86" customWidth="1"/>
    <col min="13835" max="14083" width="8.75" style="86"/>
    <col min="14084" max="14084" width="7.125" style="86" customWidth="1"/>
    <col min="14085" max="14085" width="23.5" style="86" customWidth="1"/>
    <col min="14086" max="14086" width="17.375" style="86" customWidth="1"/>
    <col min="14087" max="14087" width="56.75" style="86" customWidth="1"/>
    <col min="14088" max="14088" width="25.75" style="86" customWidth="1"/>
    <col min="14089" max="14090" width="15" style="86" customWidth="1"/>
    <col min="14091" max="14339" width="8.75" style="86"/>
    <col min="14340" max="14340" width="7.125" style="86" customWidth="1"/>
    <col min="14341" max="14341" width="23.5" style="86" customWidth="1"/>
    <col min="14342" max="14342" width="17.375" style="86" customWidth="1"/>
    <col min="14343" max="14343" width="56.75" style="86" customWidth="1"/>
    <col min="14344" max="14344" width="25.75" style="86" customWidth="1"/>
    <col min="14345" max="14346" width="15" style="86" customWidth="1"/>
    <col min="14347" max="14595" width="8.75" style="86"/>
    <col min="14596" max="14596" width="7.125" style="86" customWidth="1"/>
    <col min="14597" max="14597" width="23.5" style="86" customWidth="1"/>
    <col min="14598" max="14598" width="17.375" style="86" customWidth="1"/>
    <col min="14599" max="14599" width="56.75" style="86" customWidth="1"/>
    <col min="14600" max="14600" width="25.75" style="86" customWidth="1"/>
    <col min="14601" max="14602" width="15" style="86" customWidth="1"/>
    <col min="14603" max="14851" width="8.75" style="86"/>
    <col min="14852" max="14852" width="7.125" style="86" customWidth="1"/>
    <col min="14853" max="14853" width="23.5" style="86" customWidth="1"/>
    <col min="14854" max="14854" width="17.375" style="86" customWidth="1"/>
    <col min="14855" max="14855" width="56.75" style="86" customWidth="1"/>
    <col min="14856" max="14856" width="25.75" style="86" customWidth="1"/>
    <col min="14857" max="14858" width="15" style="86" customWidth="1"/>
    <col min="14859" max="15107" width="8.75" style="86"/>
    <col min="15108" max="15108" width="7.125" style="86" customWidth="1"/>
    <col min="15109" max="15109" width="23.5" style="86" customWidth="1"/>
    <col min="15110" max="15110" width="17.375" style="86" customWidth="1"/>
    <col min="15111" max="15111" width="56.75" style="86" customWidth="1"/>
    <col min="15112" max="15112" width="25.75" style="86" customWidth="1"/>
    <col min="15113" max="15114" width="15" style="86" customWidth="1"/>
    <col min="15115" max="15363" width="8.75" style="86"/>
    <col min="15364" max="15364" width="7.125" style="86" customWidth="1"/>
    <col min="15365" max="15365" width="23.5" style="86" customWidth="1"/>
    <col min="15366" max="15366" width="17.375" style="86" customWidth="1"/>
    <col min="15367" max="15367" width="56.75" style="86" customWidth="1"/>
    <col min="15368" max="15368" width="25.75" style="86" customWidth="1"/>
    <col min="15369" max="15370" width="15" style="86" customWidth="1"/>
    <col min="15371" max="15619" width="8.75" style="86"/>
    <col min="15620" max="15620" width="7.125" style="86" customWidth="1"/>
    <col min="15621" max="15621" width="23.5" style="86" customWidth="1"/>
    <col min="15622" max="15622" width="17.375" style="86" customWidth="1"/>
    <col min="15623" max="15623" width="56.75" style="86" customWidth="1"/>
    <col min="15624" max="15624" width="25.75" style="86" customWidth="1"/>
    <col min="15625" max="15626" width="15" style="86" customWidth="1"/>
    <col min="15627" max="15875" width="8.75" style="86"/>
    <col min="15876" max="15876" width="7.125" style="86" customWidth="1"/>
    <col min="15877" max="15877" width="23.5" style="86" customWidth="1"/>
    <col min="15878" max="15878" width="17.375" style="86" customWidth="1"/>
    <col min="15879" max="15879" width="56.75" style="86" customWidth="1"/>
    <col min="15880" max="15880" width="25.75" style="86" customWidth="1"/>
    <col min="15881" max="15882" width="15" style="86" customWidth="1"/>
    <col min="15883" max="16131" width="8.75" style="86"/>
    <col min="16132" max="16132" width="7.125" style="86" customWidth="1"/>
    <col min="16133" max="16133" width="23.5" style="86" customWidth="1"/>
    <col min="16134" max="16134" width="17.375" style="86" customWidth="1"/>
    <col min="16135" max="16135" width="56.75" style="86" customWidth="1"/>
    <col min="16136" max="16136" width="25.75" style="86" customWidth="1"/>
    <col min="16137" max="16138" width="15" style="86" customWidth="1"/>
    <col min="16139" max="16384" width="8.75" style="86"/>
  </cols>
  <sheetData>
    <row r="1" spans="1:25" s="124" customFormat="1" ht="24.95" customHeight="1" x14ac:dyDescent="0.3">
      <c r="A1" s="2081" t="s">
        <v>79</v>
      </c>
      <c r="B1" s="2081"/>
      <c r="C1" s="2081"/>
      <c r="D1" s="2081"/>
      <c r="E1" s="2081"/>
      <c r="F1" s="2081"/>
      <c r="G1" s="125"/>
      <c r="H1" s="125"/>
      <c r="I1" s="123"/>
      <c r="J1" s="123"/>
    </row>
    <row r="2" spans="1:25" s="124" customFormat="1" ht="24.95" customHeight="1" x14ac:dyDescent="0.3">
      <c r="A2" s="125"/>
      <c r="B2" s="125"/>
      <c r="C2" s="125"/>
      <c r="D2" s="125"/>
      <c r="E2" s="125"/>
      <c r="F2" s="125"/>
      <c r="G2" s="125"/>
      <c r="H2" s="125"/>
      <c r="I2" s="123"/>
      <c r="J2" s="123"/>
    </row>
    <row r="3" spans="1:25" ht="24.95" customHeight="1" x14ac:dyDescent="0.25">
      <c r="A3" s="126" t="s">
        <v>81</v>
      </c>
      <c r="C3" s="87"/>
      <c r="E3" s="89" t="s">
        <v>80</v>
      </c>
      <c r="F3" s="90">
        <v>42045</v>
      </c>
      <c r="G3" s="90"/>
      <c r="H3" s="90"/>
      <c r="I3" s="91"/>
      <c r="J3" s="87"/>
    </row>
    <row r="4" spans="1:25" ht="24.95" customHeight="1" x14ac:dyDescent="0.2">
      <c r="A4" s="88" t="s">
        <v>82</v>
      </c>
      <c r="C4" s="92"/>
      <c r="D4" s="93"/>
      <c r="F4" s="93"/>
      <c r="G4" s="93"/>
      <c r="H4" s="93"/>
      <c r="I4" s="93"/>
    </row>
    <row r="5" spans="1:25" ht="24.95" customHeight="1" x14ac:dyDescent="0.2">
      <c r="A5" s="88"/>
      <c r="C5" s="92"/>
      <c r="D5" s="93"/>
      <c r="E5" s="131" t="s">
        <v>109</v>
      </c>
      <c r="F5" s="93"/>
      <c r="G5" s="93"/>
      <c r="H5" s="93"/>
      <c r="I5" s="93"/>
    </row>
    <row r="6" spans="1:25" ht="24.95" customHeight="1" x14ac:dyDescent="0.15">
      <c r="C6" s="94"/>
      <c r="D6" s="95"/>
      <c r="F6" s="127" t="s">
        <v>85</v>
      </c>
      <c r="G6" s="127"/>
      <c r="H6" s="127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</row>
    <row r="7" spans="1:25" ht="24.95" customHeight="1" x14ac:dyDescent="0.15">
      <c r="A7" s="94" t="s">
        <v>83</v>
      </c>
      <c r="E7" s="128" t="s">
        <v>106</v>
      </c>
      <c r="F7" s="87"/>
      <c r="G7" s="87"/>
      <c r="H7" s="87"/>
      <c r="I7" s="87"/>
    </row>
    <row r="8" spans="1:25" ht="24.95" customHeight="1" x14ac:dyDescent="0.15">
      <c r="A8" s="94" t="s">
        <v>84</v>
      </c>
      <c r="E8" s="129" t="s">
        <v>105</v>
      </c>
      <c r="F8" s="87"/>
      <c r="G8" s="87"/>
      <c r="H8" s="87"/>
      <c r="I8" s="87"/>
    </row>
    <row r="9" spans="1:25" ht="24.95" customHeight="1" x14ac:dyDescent="0.15">
      <c r="A9" s="94" t="s">
        <v>86</v>
      </c>
      <c r="E9" s="130" t="s">
        <v>107</v>
      </c>
    </row>
    <row r="10" spans="1:25" ht="24.95" customHeight="1" x14ac:dyDescent="0.15">
      <c r="A10" s="96" t="s">
        <v>87</v>
      </c>
      <c r="E10" s="129" t="s">
        <v>108</v>
      </c>
      <c r="F10" s="87"/>
      <c r="G10" s="87"/>
      <c r="H10" s="87"/>
      <c r="I10" s="87"/>
    </row>
    <row r="11" spans="1:25" ht="24.95" customHeight="1" thickBot="1" x14ac:dyDescent="0.2">
      <c r="B11" s="97"/>
      <c r="C11" s="97"/>
      <c r="D11" s="97"/>
      <c r="E11" s="97"/>
      <c r="F11" s="97"/>
      <c r="G11" s="97"/>
      <c r="H11" s="97"/>
      <c r="I11" s="97"/>
    </row>
    <row r="12" spans="1:25" ht="30" customHeight="1" thickBot="1" x14ac:dyDescent="0.2">
      <c r="A12" s="2085" t="s">
        <v>88</v>
      </c>
      <c r="B12" s="2086"/>
      <c r="C12" s="98" t="s">
        <v>89</v>
      </c>
      <c r="D12" s="98" t="s">
        <v>90</v>
      </c>
      <c r="E12" s="99" t="s">
        <v>91</v>
      </c>
      <c r="F12" s="146" t="s">
        <v>110</v>
      </c>
      <c r="G12" s="141"/>
      <c r="H12" s="136"/>
      <c r="I12" s="100"/>
    </row>
    <row r="13" spans="1:25" ht="30" customHeight="1" thickBot="1" x14ac:dyDescent="0.2">
      <c r="A13" s="2078" t="s">
        <v>92</v>
      </c>
      <c r="B13" s="2079"/>
      <c r="C13" s="2079"/>
      <c r="D13" s="2079"/>
      <c r="E13" s="2080"/>
      <c r="F13" s="147">
        <f>SUM(F33,F27)</f>
        <v>260400</v>
      </c>
      <c r="G13" s="137"/>
      <c r="H13" s="137"/>
      <c r="I13" s="101"/>
      <c r="J13" s="97"/>
    </row>
    <row r="14" spans="1:25" ht="30" customHeight="1" x14ac:dyDescent="0.15">
      <c r="A14" s="2096" t="s">
        <v>93</v>
      </c>
      <c r="B14" s="142" t="s">
        <v>95</v>
      </c>
      <c r="C14" s="143" t="s">
        <v>96</v>
      </c>
      <c r="D14" s="144" t="s">
        <v>97</v>
      </c>
      <c r="E14" s="145"/>
      <c r="F14" s="148">
        <v>10000</v>
      </c>
      <c r="G14" s="137"/>
      <c r="H14" s="137"/>
      <c r="I14" s="101"/>
      <c r="J14" s="97"/>
    </row>
    <row r="15" spans="1:25" ht="30" customHeight="1" x14ac:dyDescent="0.15">
      <c r="A15" s="2097"/>
      <c r="B15" s="104"/>
      <c r="C15" s="105"/>
      <c r="D15" s="106"/>
      <c r="E15" s="107"/>
      <c r="F15" s="149"/>
      <c r="G15" s="137"/>
      <c r="H15" s="137"/>
      <c r="I15" s="101"/>
      <c r="J15" s="97"/>
    </row>
    <row r="16" spans="1:25" ht="30" customHeight="1" x14ac:dyDescent="0.15">
      <c r="A16" s="2097"/>
      <c r="B16" s="104"/>
      <c r="C16" s="105"/>
      <c r="D16" s="106"/>
      <c r="E16" s="107"/>
      <c r="F16" s="149"/>
      <c r="G16" s="137"/>
      <c r="H16" s="137"/>
      <c r="I16" s="101"/>
      <c r="J16" s="97"/>
    </row>
    <row r="17" spans="1:10" ht="30" customHeight="1" x14ac:dyDescent="0.15">
      <c r="A17" s="2097"/>
      <c r="B17" s="104"/>
      <c r="C17" s="105"/>
      <c r="D17" s="106"/>
      <c r="E17" s="107"/>
      <c r="F17" s="149"/>
      <c r="G17" s="137"/>
      <c r="H17" s="137"/>
      <c r="I17" s="101"/>
      <c r="J17" s="97"/>
    </row>
    <row r="18" spans="1:10" ht="30" customHeight="1" thickBot="1" x14ac:dyDescent="0.2">
      <c r="A18" s="2097"/>
      <c r="B18" s="132"/>
      <c r="C18" s="133"/>
      <c r="D18" s="134"/>
      <c r="E18" s="135"/>
      <c r="F18" s="150"/>
      <c r="G18" s="137"/>
      <c r="H18" s="137"/>
      <c r="I18" s="101"/>
      <c r="J18" s="97"/>
    </row>
    <row r="19" spans="1:10" ht="30" customHeight="1" x14ac:dyDescent="0.15">
      <c r="A19" s="2097"/>
      <c r="B19" s="2093" t="s">
        <v>111</v>
      </c>
      <c r="C19" s="2094"/>
      <c r="D19" s="2094"/>
      <c r="E19" s="2095"/>
      <c r="F19" s="151">
        <f>SUM(F14:F18)</f>
        <v>10000</v>
      </c>
      <c r="G19" s="137"/>
      <c r="H19" s="137"/>
      <c r="I19" s="101"/>
      <c r="J19" s="97"/>
    </row>
    <row r="20" spans="1:10" ht="30" customHeight="1" thickBot="1" x14ac:dyDescent="0.2">
      <c r="A20" s="2097"/>
      <c r="B20" s="2090" t="s">
        <v>112</v>
      </c>
      <c r="C20" s="2091"/>
      <c r="D20" s="2091"/>
      <c r="E20" s="2092"/>
      <c r="F20" s="152">
        <f>ROUNDDOWN(F19*0.1,0)</f>
        <v>1000</v>
      </c>
      <c r="G20" s="138"/>
      <c r="H20" s="138"/>
      <c r="I20" s="102"/>
      <c r="J20" s="103"/>
    </row>
    <row r="21" spans="1:10" ht="30" customHeight="1" x14ac:dyDescent="0.15">
      <c r="A21" s="2097"/>
      <c r="B21" s="157" t="s">
        <v>94</v>
      </c>
      <c r="C21" s="158"/>
      <c r="D21" s="159"/>
      <c r="E21" s="160"/>
      <c r="F21" s="161">
        <v>100000</v>
      </c>
      <c r="G21" s="138"/>
      <c r="H21" s="138"/>
      <c r="I21" s="102"/>
      <c r="J21" s="103"/>
    </row>
    <row r="22" spans="1:10" ht="30" customHeight="1" x14ac:dyDescent="0.15">
      <c r="A22" s="2097"/>
      <c r="B22" s="171"/>
      <c r="C22" s="172"/>
      <c r="D22" s="173"/>
      <c r="E22" s="174"/>
      <c r="F22" s="175"/>
      <c r="G22" s="138"/>
      <c r="H22" s="138"/>
      <c r="I22" s="102"/>
      <c r="J22" s="103"/>
    </row>
    <row r="23" spans="1:10" ht="30" customHeight="1" x14ac:dyDescent="0.15">
      <c r="A23" s="2097"/>
      <c r="B23" s="171"/>
      <c r="C23" s="172"/>
      <c r="D23" s="173"/>
      <c r="E23" s="174"/>
      <c r="F23" s="175"/>
      <c r="G23" s="138"/>
      <c r="H23" s="138"/>
      <c r="I23" s="102"/>
      <c r="J23" s="103"/>
    </row>
    <row r="24" spans="1:10" ht="30" customHeight="1" x14ac:dyDescent="0.15">
      <c r="A24" s="2097"/>
      <c r="B24" s="162"/>
      <c r="C24" s="106"/>
      <c r="D24" s="105"/>
      <c r="E24" s="163"/>
      <c r="F24" s="164"/>
      <c r="G24" s="138"/>
      <c r="H24" s="138"/>
      <c r="I24" s="102"/>
      <c r="J24" s="103"/>
    </row>
    <row r="25" spans="1:10" ht="30" customHeight="1" thickBot="1" x14ac:dyDescent="0.2">
      <c r="A25" s="2097"/>
      <c r="B25" s="165"/>
      <c r="C25" s="166"/>
      <c r="D25" s="167"/>
      <c r="E25" s="168"/>
      <c r="F25" s="169"/>
      <c r="G25" s="138"/>
      <c r="H25" s="138"/>
      <c r="I25" s="102"/>
      <c r="J25" s="103"/>
    </row>
    <row r="26" spans="1:10" ht="30" customHeight="1" thickBot="1" x14ac:dyDescent="0.2">
      <c r="A26" s="2097"/>
      <c r="B26" s="2069" t="s">
        <v>130</v>
      </c>
      <c r="C26" s="2070"/>
      <c r="D26" s="2070"/>
      <c r="E26" s="2071"/>
      <c r="F26" s="176">
        <f>SUM(F21:F25)</f>
        <v>100000</v>
      </c>
      <c r="G26" s="138"/>
      <c r="H26" s="138"/>
      <c r="I26" s="102"/>
      <c r="J26" s="103"/>
    </row>
    <row r="27" spans="1:10" ht="30" customHeight="1" thickBot="1" x14ac:dyDescent="0.2">
      <c r="A27" s="2098"/>
      <c r="B27" s="2083"/>
      <c r="C27" s="2083"/>
      <c r="D27" s="2083"/>
      <c r="E27" s="2084"/>
      <c r="F27" s="177">
        <f>SUM(F19,F20,F26)</f>
        <v>111000</v>
      </c>
      <c r="G27" s="139"/>
      <c r="H27" s="139"/>
      <c r="I27" s="108"/>
      <c r="J27" s="103"/>
    </row>
    <row r="28" spans="1:10" ht="30" customHeight="1" x14ac:dyDescent="0.15">
      <c r="A28" s="2087" t="s">
        <v>98</v>
      </c>
      <c r="B28" s="109" t="s">
        <v>99</v>
      </c>
      <c r="C28" s="110" t="s">
        <v>96</v>
      </c>
      <c r="D28" s="111" t="s">
        <v>100</v>
      </c>
      <c r="E28" s="112"/>
      <c r="F28" s="153">
        <v>90000</v>
      </c>
      <c r="G28" s="140"/>
      <c r="H28" s="140"/>
      <c r="I28" s="101"/>
      <c r="J28" s="97"/>
    </row>
    <row r="29" spans="1:10" ht="30" customHeight="1" x14ac:dyDescent="0.15">
      <c r="A29" s="2088"/>
      <c r="B29" s="113" t="s">
        <v>99</v>
      </c>
      <c r="C29" s="114" t="s">
        <v>101</v>
      </c>
      <c r="D29" s="115" t="s">
        <v>100</v>
      </c>
      <c r="E29" s="116"/>
      <c r="F29" s="154">
        <v>30000</v>
      </c>
      <c r="G29" s="140"/>
      <c r="H29" s="140"/>
      <c r="I29" s="101"/>
      <c r="J29" s="97"/>
    </row>
    <row r="30" spans="1:10" ht="30" customHeight="1" x14ac:dyDescent="0.15">
      <c r="A30" s="2088"/>
      <c r="B30" s="113" t="s">
        <v>99</v>
      </c>
      <c r="C30" s="114" t="s">
        <v>102</v>
      </c>
      <c r="D30" s="115" t="s">
        <v>100</v>
      </c>
      <c r="E30" s="116"/>
      <c r="F30" s="154">
        <v>29400</v>
      </c>
      <c r="G30" s="140"/>
      <c r="H30" s="140"/>
      <c r="I30" s="101"/>
      <c r="J30" s="97"/>
    </row>
    <row r="31" spans="1:10" ht="30" customHeight="1" x14ac:dyDescent="0.15">
      <c r="A31" s="2088"/>
      <c r="B31" s="113"/>
      <c r="C31" s="114"/>
      <c r="D31" s="115"/>
      <c r="E31" s="116"/>
      <c r="F31" s="154"/>
      <c r="G31" s="140"/>
      <c r="H31" s="140"/>
      <c r="I31" s="101"/>
      <c r="J31" s="97"/>
    </row>
    <row r="32" spans="1:10" ht="30" customHeight="1" thickBot="1" x14ac:dyDescent="0.2">
      <c r="A32" s="2088"/>
      <c r="B32" s="113"/>
      <c r="C32" s="114"/>
      <c r="D32" s="115"/>
      <c r="E32" s="116"/>
      <c r="F32" s="170"/>
      <c r="G32" s="140"/>
      <c r="H32" s="140"/>
      <c r="I32" s="101"/>
      <c r="J32" s="97"/>
    </row>
    <row r="33" spans="1:10" ht="30" customHeight="1" thickBot="1" x14ac:dyDescent="0.2">
      <c r="A33" s="2089"/>
      <c r="B33" s="2082"/>
      <c r="C33" s="2082"/>
      <c r="D33" s="2082"/>
      <c r="E33" s="2082"/>
      <c r="F33" s="178">
        <f>SUM(F28:F32)</f>
        <v>149400</v>
      </c>
      <c r="G33" s="139"/>
      <c r="H33" s="139"/>
      <c r="I33" s="102"/>
      <c r="J33" s="117"/>
    </row>
    <row r="34" spans="1:10" ht="30" customHeight="1" thickBot="1" x14ac:dyDescent="0.2">
      <c r="A34" s="2075" t="s">
        <v>103</v>
      </c>
      <c r="B34" s="2076"/>
      <c r="C34" s="2076"/>
      <c r="D34" s="2076"/>
      <c r="E34" s="2077"/>
      <c r="F34" s="155">
        <v>550</v>
      </c>
      <c r="G34" s="138"/>
      <c r="H34" s="138"/>
      <c r="I34" s="102"/>
      <c r="J34" s="103"/>
    </row>
    <row r="35" spans="1:10" ht="30" customHeight="1" thickBot="1" x14ac:dyDescent="0.2">
      <c r="A35" s="2072" t="s">
        <v>104</v>
      </c>
      <c r="B35" s="2073"/>
      <c r="C35" s="2073"/>
      <c r="D35" s="2073"/>
      <c r="E35" s="2074"/>
      <c r="F35" s="156">
        <f>F33-F34</f>
        <v>148850</v>
      </c>
      <c r="G35" s="139"/>
      <c r="H35" s="139"/>
      <c r="I35" s="102"/>
      <c r="J35" s="103"/>
    </row>
    <row r="36" spans="1:10" ht="24" customHeight="1" x14ac:dyDescent="0.15">
      <c r="J36" s="103"/>
    </row>
    <row r="37" spans="1:10" ht="24" customHeight="1" x14ac:dyDescent="0.15">
      <c r="C37" s="118"/>
      <c r="D37" s="119"/>
      <c r="E37" s="119"/>
      <c r="F37" s="120"/>
      <c r="G37" s="120"/>
      <c r="H37" s="120"/>
      <c r="I37" s="121"/>
      <c r="J37" s="121"/>
    </row>
    <row r="38" spans="1:10" ht="24" customHeight="1" x14ac:dyDescent="0.15"/>
    <row r="39" spans="1:10" ht="24" customHeight="1" x14ac:dyDescent="0.15"/>
    <row r="40" spans="1:10" ht="24" customHeight="1" x14ac:dyDescent="0.15">
      <c r="F40" s="122"/>
      <c r="G40" s="122"/>
      <c r="H40" s="122"/>
    </row>
    <row r="41" spans="1:10" ht="24" customHeight="1" x14ac:dyDescent="0.15"/>
    <row r="42" spans="1:10" ht="24" customHeight="1" x14ac:dyDescent="0.15"/>
  </sheetData>
  <mergeCells count="12">
    <mergeCell ref="B26:E26"/>
    <mergeCell ref="A35:E35"/>
    <mergeCell ref="A34:E34"/>
    <mergeCell ref="A13:E13"/>
    <mergeCell ref="A1:F1"/>
    <mergeCell ref="B33:E33"/>
    <mergeCell ref="B27:E27"/>
    <mergeCell ref="A12:B12"/>
    <mergeCell ref="A28:A33"/>
    <mergeCell ref="B20:E20"/>
    <mergeCell ref="B19:E19"/>
    <mergeCell ref="A14:A27"/>
  </mergeCells>
  <phoneticPr fontId="2"/>
  <printOptions horizontalCentered="1"/>
  <pageMargins left="0.39370078740157483" right="0.39370078740157483" top="0.78740157480314965" bottom="0.59055118110236227" header="0.31496062992125984" footer="0.31496062992125984"/>
  <pageSetup paperSize="9" scale="75" orientation="portrait" horizontalDpi="300" verticalDpi="300" r:id="rId1"/>
  <colBreaks count="1" manualBreakCount="1">
    <brk id="8" max="2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O68"/>
  <sheetViews>
    <sheetView view="pageBreakPreview" zoomScaleNormal="100" zoomScaleSheetLayoutView="100" workbookViewId="0">
      <selection activeCell="W16" sqref="W16:AF19"/>
    </sheetView>
  </sheetViews>
  <sheetFormatPr defaultRowHeight="13.5" x14ac:dyDescent="0.15"/>
  <cols>
    <col min="1" max="1" width="6.625" customWidth="1"/>
    <col min="2" max="3" width="20.625" customWidth="1"/>
    <col min="4" max="4" width="5.125" bestFit="1" customWidth="1"/>
    <col min="5" max="5" width="4.625" customWidth="1"/>
    <col min="6" max="6" width="20.625" customWidth="1"/>
    <col min="7" max="7" width="24.625" customWidth="1"/>
  </cols>
  <sheetData>
    <row r="1" spans="1:15" x14ac:dyDescent="0.15">
      <c r="A1" s="20"/>
      <c r="B1" s="20"/>
      <c r="C1" s="20"/>
      <c r="D1" s="20"/>
      <c r="E1" s="21"/>
      <c r="F1" s="20"/>
      <c r="G1" s="20"/>
    </row>
    <row r="2" spans="1:15" ht="25.5" x14ac:dyDescent="0.15">
      <c r="A2" s="2137" t="s">
        <v>46</v>
      </c>
      <c r="B2" s="2137"/>
      <c r="C2" s="2137"/>
      <c r="D2" s="2137"/>
      <c r="E2" s="2137"/>
      <c r="F2" s="2137"/>
      <c r="G2" s="2137"/>
    </row>
    <row r="3" spans="1:15" ht="25.5" x14ac:dyDescent="0.15">
      <c r="A3" s="22"/>
      <c r="B3" s="22"/>
      <c r="C3" s="22"/>
      <c r="D3" s="22"/>
      <c r="E3" s="22"/>
      <c r="F3" s="23"/>
      <c r="G3" s="24">
        <v>2305047</v>
      </c>
    </row>
    <row r="4" spans="1:15" ht="14.25" x14ac:dyDescent="0.15">
      <c r="A4" s="20"/>
      <c r="B4" s="20"/>
      <c r="C4" s="20"/>
      <c r="D4" s="20"/>
      <c r="E4" s="21"/>
      <c r="F4" s="20"/>
      <c r="G4" s="25">
        <v>45061</v>
      </c>
    </row>
    <row r="5" spans="1:15" ht="17.25" x14ac:dyDescent="0.2">
      <c r="A5" s="2138"/>
      <c r="B5" s="2138"/>
      <c r="C5" s="2138"/>
      <c r="D5" s="2138"/>
      <c r="E5" s="2138"/>
      <c r="F5" s="20"/>
      <c r="G5" s="26"/>
    </row>
    <row r="6" spans="1:15" ht="24.95" customHeight="1" x14ac:dyDescent="0.2">
      <c r="A6" s="2139" t="s">
        <v>60</v>
      </c>
      <c r="B6" s="2139"/>
      <c r="C6" s="2139"/>
      <c r="D6" s="2139"/>
      <c r="E6" s="27" t="s">
        <v>47</v>
      </c>
      <c r="F6" s="20"/>
      <c r="G6" s="28"/>
    </row>
    <row r="7" spans="1:15" ht="24.95" customHeight="1" x14ac:dyDescent="0.15">
      <c r="A7" s="29"/>
      <c r="B7" s="29"/>
      <c r="C7" s="27"/>
      <c r="D7" s="27"/>
      <c r="E7" s="21"/>
      <c r="F7" s="20"/>
      <c r="G7" s="28"/>
    </row>
    <row r="8" spans="1:15" ht="24.95" customHeight="1" x14ac:dyDescent="0.15">
      <c r="A8" s="29"/>
      <c r="B8" s="30" t="s">
        <v>64</v>
      </c>
      <c r="C8" s="27"/>
      <c r="D8" s="27"/>
      <c r="E8" s="21"/>
      <c r="F8" s="20"/>
      <c r="G8" s="28"/>
    </row>
    <row r="9" spans="1:15" ht="24.95" customHeight="1" thickBot="1" x14ac:dyDescent="0.2">
      <c r="A9" s="31"/>
      <c r="B9" s="30"/>
      <c r="C9" s="31"/>
      <c r="D9" s="31"/>
      <c r="E9" s="21"/>
      <c r="F9" s="20"/>
      <c r="G9" s="28"/>
    </row>
    <row r="10" spans="1:15" ht="27.95" customHeight="1" thickBot="1" x14ac:dyDescent="0.2">
      <c r="A10" s="2140" t="s">
        <v>48</v>
      </c>
      <c r="B10" s="2141"/>
      <c r="C10" s="2142">
        <f>SUM(C11:D14)</f>
        <v>383400</v>
      </c>
      <c r="D10" s="2142"/>
      <c r="E10" s="32"/>
      <c r="F10" s="20"/>
      <c r="G10" s="28"/>
    </row>
    <row r="11" spans="1:15" ht="27.95" customHeight="1" x14ac:dyDescent="0.15">
      <c r="A11" s="75">
        <v>0.08</v>
      </c>
      <c r="B11" s="68" t="s">
        <v>73</v>
      </c>
      <c r="C11" s="2136">
        <f t="shared" ref="C11" si="0">SUMIF($E$41:$E$68,E11,$G$41:$G$68)</f>
        <v>355000</v>
      </c>
      <c r="D11" s="2136"/>
      <c r="E11" s="33" t="s">
        <v>76</v>
      </c>
      <c r="G11" s="28"/>
    </row>
    <row r="12" spans="1:15" ht="27.95" customHeight="1" thickBot="1" x14ac:dyDescent="0.2">
      <c r="A12" s="76">
        <v>0.1</v>
      </c>
      <c r="B12" s="74" t="s">
        <v>73</v>
      </c>
      <c r="C12" s="2104">
        <f>SUM(G41:G68)-C11</f>
        <v>0</v>
      </c>
      <c r="D12" s="2104"/>
      <c r="E12" s="81"/>
      <c r="M12" s="69"/>
      <c r="N12" s="69"/>
      <c r="O12" s="69"/>
    </row>
    <row r="13" spans="1:15" ht="27.95" customHeight="1" x14ac:dyDescent="0.15">
      <c r="A13" s="75">
        <v>0.08</v>
      </c>
      <c r="B13" s="68" t="s">
        <v>74</v>
      </c>
      <c r="C13" s="2136">
        <f t="shared" ref="C13" si="1">ROUNDDOWN(C11*0.08,0)</f>
        <v>28400</v>
      </c>
      <c r="D13" s="2136"/>
      <c r="E13" s="33"/>
      <c r="F13" s="73" t="s">
        <v>71</v>
      </c>
      <c r="G13" s="20" t="s">
        <v>72</v>
      </c>
      <c r="H13" s="72"/>
      <c r="I13" s="72"/>
      <c r="J13" s="72"/>
    </row>
    <row r="14" spans="1:15" ht="27.95" customHeight="1" thickBot="1" x14ac:dyDescent="0.2">
      <c r="A14" s="76">
        <v>0.1</v>
      </c>
      <c r="B14" s="74" t="s">
        <v>74</v>
      </c>
      <c r="C14" s="2104">
        <f>ROUNDDOWN(C12*0.1,0)</f>
        <v>0</v>
      </c>
      <c r="D14" s="2104"/>
      <c r="E14" s="10"/>
      <c r="F14" s="2099" t="s">
        <v>70</v>
      </c>
      <c r="G14" s="2099"/>
    </row>
    <row r="15" spans="1:15" ht="27.95" customHeight="1" x14ac:dyDescent="0.15">
      <c r="A15" s="80" t="s">
        <v>75</v>
      </c>
      <c r="B15" s="77"/>
      <c r="C15" s="78"/>
      <c r="D15" s="78"/>
      <c r="E15" s="79"/>
      <c r="F15" s="2099"/>
      <c r="G15" s="2099"/>
    </row>
    <row r="16" spans="1:15" ht="24.95" customHeight="1" x14ac:dyDescent="0.15">
      <c r="A16" s="20"/>
      <c r="B16" s="20"/>
    </row>
    <row r="17" spans="1:7" ht="24.95" customHeight="1" x14ac:dyDescent="0.2">
      <c r="A17" s="34" t="s">
        <v>49</v>
      </c>
      <c r="B17" s="2126" t="s">
        <v>61</v>
      </c>
      <c r="C17" s="2126"/>
      <c r="D17" s="2126"/>
      <c r="E17" s="2126"/>
      <c r="F17" s="2126"/>
      <c r="G17" s="2126"/>
    </row>
    <row r="18" spans="1:7" ht="24.95" customHeight="1" x14ac:dyDescent="0.15">
      <c r="A18" s="35"/>
      <c r="B18" s="35"/>
      <c r="C18" s="35"/>
      <c r="D18" s="35"/>
      <c r="E18" s="35"/>
      <c r="F18" s="35"/>
      <c r="G18" s="35"/>
    </row>
    <row r="19" spans="1:7" ht="24.95" customHeight="1" x14ac:dyDescent="0.15">
      <c r="A19" s="36" t="s">
        <v>50</v>
      </c>
      <c r="B19" s="2127" t="s">
        <v>65</v>
      </c>
      <c r="C19" s="2119"/>
      <c r="D19" s="2119"/>
      <c r="E19" s="2119"/>
      <c r="F19" s="2120"/>
      <c r="G19" s="37" t="s">
        <v>51</v>
      </c>
    </row>
    <row r="20" spans="1:7" ht="24.95" customHeight="1" x14ac:dyDescent="0.15">
      <c r="A20" s="38" t="s">
        <v>62</v>
      </c>
      <c r="B20" s="2128" t="s">
        <v>52</v>
      </c>
      <c r="C20" s="2129"/>
      <c r="D20" s="2130"/>
      <c r="E20" s="2131">
        <v>3550000</v>
      </c>
      <c r="F20" s="2132"/>
      <c r="G20" s="39"/>
    </row>
    <row r="21" spans="1:7" ht="24.95" customHeight="1" x14ac:dyDescent="0.15">
      <c r="A21" s="38"/>
      <c r="B21" s="2133" t="s">
        <v>53</v>
      </c>
      <c r="C21" s="2134"/>
      <c r="D21" s="2135"/>
      <c r="E21" s="2124">
        <v>3195000</v>
      </c>
      <c r="F21" s="2125"/>
      <c r="G21" s="40"/>
    </row>
    <row r="22" spans="1:7" ht="24.95" customHeight="1" x14ac:dyDescent="0.15">
      <c r="A22" s="38"/>
      <c r="B22" s="2121" t="s">
        <v>54</v>
      </c>
      <c r="C22" s="2122"/>
      <c r="D22" s="2123"/>
      <c r="E22" s="2108"/>
      <c r="F22" s="2109"/>
      <c r="G22" s="39">
        <v>355000</v>
      </c>
    </row>
    <row r="23" spans="1:7" ht="24.95" customHeight="1" x14ac:dyDescent="0.15">
      <c r="A23" s="38"/>
      <c r="B23" s="2105" t="s">
        <v>55</v>
      </c>
      <c r="C23" s="2106"/>
      <c r="D23" s="2107"/>
      <c r="E23" s="2124">
        <v>0</v>
      </c>
      <c r="F23" s="2125"/>
      <c r="G23" s="11"/>
    </row>
    <row r="24" spans="1:7" ht="24.95" customHeight="1" x14ac:dyDescent="0.15">
      <c r="A24" s="38"/>
      <c r="B24" s="2105"/>
      <c r="C24" s="2106"/>
      <c r="D24" s="2107"/>
      <c r="E24" s="2108"/>
      <c r="F24" s="2109"/>
      <c r="G24" s="40"/>
    </row>
    <row r="25" spans="1:7" ht="24.95" customHeight="1" x14ac:dyDescent="0.15">
      <c r="A25" s="38"/>
      <c r="B25" s="2110"/>
      <c r="C25" s="2111"/>
      <c r="D25" s="2112"/>
      <c r="E25" s="2108"/>
      <c r="F25" s="2109"/>
      <c r="G25" s="40"/>
    </row>
    <row r="26" spans="1:7" ht="24.95" customHeight="1" x14ac:dyDescent="0.15">
      <c r="A26" s="38"/>
      <c r="B26" s="2105"/>
      <c r="C26" s="2106"/>
      <c r="D26" s="2107"/>
      <c r="E26" s="2108"/>
      <c r="F26" s="2109"/>
      <c r="G26" s="40"/>
    </row>
    <row r="27" spans="1:7" ht="24.95" customHeight="1" x14ac:dyDescent="0.15">
      <c r="A27" s="38"/>
      <c r="B27" s="2110"/>
      <c r="C27" s="2111"/>
      <c r="D27" s="2112"/>
      <c r="E27" s="2108"/>
      <c r="F27" s="2109"/>
      <c r="G27" s="40"/>
    </row>
    <row r="28" spans="1:7" ht="24.95" customHeight="1" x14ac:dyDescent="0.15">
      <c r="A28" s="41"/>
      <c r="B28" s="2113"/>
      <c r="C28" s="2114"/>
      <c r="D28" s="2115"/>
      <c r="E28" s="2116"/>
      <c r="F28" s="2117"/>
      <c r="G28" s="42"/>
    </row>
    <row r="29" spans="1:7" ht="24.95" customHeight="1" x14ac:dyDescent="0.15">
      <c r="A29" s="43" t="s">
        <v>56</v>
      </c>
      <c r="B29" s="44"/>
      <c r="C29" s="45"/>
      <c r="D29" s="46"/>
      <c r="E29" s="46"/>
      <c r="F29" s="46"/>
      <c r="G29" s="47"/>
    </row>
    <row r="30" spans="1:7" ht="24.95" customHeight="1" x14ac:dyDescent="0.15">
      <c r="A30" s="49"/>
      <c r="B30" s="50"/>
      <c r="C30" s="12"/>
      <c r="D30" s="13"/>
      <c r="E30" s="51"/>
      <c r="F30" s="48"/>
      <c r="G30" s="52"/>
    </row>
    <row r="31" spans="1:7" ht="24.95" customHeight="1" x14ac:dyDescent="0.15">
      <c r="A31" s="53"/>
      <c r="B31" s="20"/>
      <c r="C31" s="14"/>
      <c r="D31" s="15"/>
      <c r="E31" s="51"/>
      <c r="F31" s="48"/>
      <c r="G31" s="52"/>
    </row>
    <row r="32" spans="1:7" ht="24.95" customHeight="1" x14ac:dyDescent="0.15">
      <c r="A32" s="49"/>
      <c r="B32" s="20"/>
      <c r="C32" s="14"/>
      <c r="D32" s="48"/>
      <c r="E32" s="51"/>
      <c r="F32" s="48"/>
      <c r="G32" s="52"/>
    </row>
    <row r="33" spans="1:7" ht="24.95" customHeight="1" x14ac:dyDescent="0.15">
      <c r="A33" s="49"/>
      <c r="B33" s="54"/>
      <c r="C33" s="16"/>
      <c r="D33" s="48"/>
      <c r="E33" s="51"/>
      <c r="F33" s="48"/>
      <c r="G33" s="52"/>
    </row>
    <row r="34" spans="1:7" ht="24.95" customHeight="1" x14ac:dyDescent="0.15">
      <c r="A34" s="55"/>
      <c r="B34" s="56"/>
      <c r="C34" s="17"/>
      <c r="D34" s="57"/>
      <c r="E34" s="58"/>
      <c r="F34" s="57"/>
      <c r="G34" s="59"/>
    </row>
    <row r="35" spans="1:7" ht="17.25" x14ac:dyDescent="0.15">
      <c r="A35" s="60"/>
      <c r="B35" s="20"/>
      <c r="C35" s="20"/>
      <c r="D35" s="20"/>
      <c r="E35" s="21"/>
      <c r="F35" s="20"/>
      <c r="G35" s="24">
        <v>2305047</v>
      </c>
    </row>
    <row r="36" spans="1:7" ht="25.5" x14ac:dyDescent="0.15">
      <c r="A36" s="22"/>
      <c r="B36" s="22"/>
      <c r="C36" s="2118" t="s">
        <v>66</v>
      </c>
      <c r="D36" s="2118"/>
      <c r="E36" s="2118"/>
      <c r="F36" s="22"/>
      <c r="G36" s="25">
        <v>45061</v>
      </c>
    </row>
    <row r="37" spans="1:7" ht="25.5" x14ac:dyDescent="0.15">
      <c r="A37" s="22"/>
      <c r="B37" s="22"/>
      <c r="C37" s="22"/>
      <c r="D37" s="22"/>
      <c r="E37" s="22"/>
      <c r="F37" s="22"/>
      <c r="G37" s="20"/>
    </row>
    <row r="38" spans="1:7" ht="25.5" x14ac:dyDescent="0.15">
      <c r="A38" s="80" t="s">
        <v>75</v>
      </c>
      <c r="B38" s="22"/>
      <c r="C38" s="22"/>
      <c r="D38" s="22"/>
      <c r="E38" s="22"/>
      <c r="F38" s="22"/>
      <c r="G38" s="20"/>
    </row>
    <row r="39" spans="1:7" x14ac:dyDescent="0.15">
      <c r="A39" s="20"/>
      <c r="B39" s="20"/>
      <c r="C39" s="20"/>
      <c r="D39" s="20"/>
      <c r="E39" s="21"/>
      <c r="F39" s="20"/>
      <c r="G39" s="20"/>
    </row>
    <row r="40" spans="1:7" ht="30" customHeight="1" x14ac:dyDescent="0.15">
      <c r="A40" s="36" t="s">
        <v>50</v>
      </c>
      <c r="B40" s="2119" t="s">
        <v>57</v>
      </c>
      <c r="C40" s="2120"/>
      <c r="D40" s="61" t="s">
        <v>58</v>
      </c>
      <c r="E40" s="70" t="s">
        <v>67</v>
      </c>
      <c r="F40" s="70" t="s">
        <v>69</v>
      </c>
      <c r="G40" s="37" t="s">
        <v>59</v>
      </c>
    </row>
    <row r="41" spans="1:7" ht="24.95" customHeight="1" x14ac:dyDescent="0.15">
      <c r="A41" s="38" t="s">
        <v>62</v>
      </c>
      <c r="B41" s="2100" t="s">
        <v>63</v>
      </c>
      <c r="C41" s="2101"/>
      <c r="D41" s="71" t="s">
        <v>68</v>
      </c>
      <c r="E41" s="63" t="s">
        <v>67</v>
      </c>
      <c r="F41" s="82">
        <v>45056</v>
      </c>
      <c r="G41" s="18">
        <v>355000</v>
      </c>
    </row>
    <row r="42" spans="1:7" ht="24.95" customHeight="1" x14ac:dyDescent="0.15">
      <c r="A42" s="38"/>
      <c r="B42" s="2100"/>
      <c r="C42" s="2101"/>
      <c r="D42" s="62"/>
      <c r="E42" s="63"/>
      <c r="F42" s="82"/>
      <c r="G42" s="18"/>
    </row>
    <row r="43" spans="1:7" ht="24.95" customHeight="1" x14ac:dyDescent="0.15">
      <c r="A43" s="38"/>
      <c r="B43" s="2100"/>
      <c r="C43" s="2101"/>
      <c r="D43" s="62"/>
      <c r="E43" s="63"/>
      <c r="F43" s="82"/>
      <c r="G43" s="18"/>
    </row>
    <row r="44" spans="1:7" ht="24.95" customHeight="1" x14ac:dyDescent="0.15">
      <c r="A44" s="38"/>
      <c r="B44" s="2100"/>
      <c r="C44" s="2101"/>
      <c r="D44" s="62"/>
      <c r="E44" s="63"/>
      <c r="F44" s="82"/>
      <c r="G44" s="18"/>
    </row>
    <row r="45" spans="1:7" ht="24.95" customHeight="1" x14ac:dyDescent="0.15">
      <c r="A45" s="38"/>
      <c r="B45" s="2100"/>
      <c r="C45" s="2101"/>
      <c r="D45" s="62"/>
      <c r="E45" s="63"/>
      <c r="F45" s="82"/>
      <c r="G45" s="18"/>
    </row>
    <row r="46" spans="1:7" ht="24.95" customHeight="1" x14ac:dyDescent="0.15">
      <c r="A46" s="38"/>
      <c r="B46" s="2100"/>
      <c r="C46" s="2101"/>
      <c r="D46" s="62"/>
      <c r="E46" s="63"/>
      <c r="F46" s="82"/>
      <c r="G46" s="18"/>
    </row>
    <row r="47" spans="1:7" ht="24.95" customHeight="1" x14ac:dyDescent="0.15">
      <c r="A47" s="38"/>
      <c r="B47" s="2100"/>
      <c r="C47" s="2101"/>
      <c r="D47" s="62"/>
      <c r="E47" s="63"/>
      <c r="F47" s="82"/>
      <c r="G47" s="18"/>
    </row>
    <row r="48" spans="1:7" ht="24.95" customHeight="1" x14ac:dyDescent="0.15">
      <c r="A48" s="38"/>
      <c r="B48" s="2100"/>
      <c r="C48" s="2101"/>
      <c r="D48" s="62"/>
      <c r="E48" s="63"/>
      <c r="F48" s="82"/>
      <c r="G48" s="18"/>
    </row>
    <row r="49" spans="1:7" ht="24.95" customHeight="1" x14ac:dyDescent="0.15">
      <c r="A49" s="38"/>
      <c r="B49" s="2100"/>
      <c r="C49" s="2101"/>
      <c r="D49" s="62"/>
      <c r="E49" s="63"/>
      <c r="F49" s="82"/>
      <c r="G49" s="18"/>
    </row>
    <row r="50" spans="1:7" ht="24.95" customHeight="1" x14ac:dyDescent="0.15">
      <c r="A50" s="38"/>
      <c r="B50" s="2100"/>
      <c r="C50" s="2101"/>
      <c r="D50" s="62"/>
      <c r="E50" s="63"/>
      <c r="F50" s="82"/>
      <c r="G50" s="18"/>
    </row>
    <row r="51" spans="1:7" ht="24.95" customHeight="1" x14ac:dyDescent="0.15">
      <c r="A51" s="38"/>
      <c r="B51" s="2100"/>
      <c r="C51" s="2101"/>
      <c r="D51" s="62"/>
      <c r="E51" s="63"/>
      <c r="F51" s="82"/>
      <c r="G51" s="18"/>
    </row>
    <row r="52" spans="1:7" ht="24.95" customHeight="1" x14ac:dyDescent="0.15">
      <c r="A52" s="38"/>
      <c r="B52" s="2100"/>
      <c r="C52" s="2101"/>
      <c r="D52" s="62"/>
      <c r="E52" s="63"/>
      <c r="F52" s="82"/>
      <c r="G52" s="18"/>
    </row>
    <row r="53" spans="1:7" ht="24.95" customHeight="1" x14ac:dyDescent="0.15">
      <c r="A53" s="38"/>
      <c r="B53" s="2100"/>
      <c r="C53" s="2101"/>
      <c r="D53" s="62"/>
      <c r="E53" s="63"/>
      <c r="F53" s="82"/>
      <c r="G53" s="18"/>
    </row>
    <row r="54" spans="1:7" ht="24.95" customHeight="1" x14ac:dyDescent="0.15">
      <c r="A54" s="38"/>
      <c r="B54" s="2100"/>
      <c r="C54" s="2101"/>
      <c r="D54" s="62"/>
      <c r="E54" s="63"/>
      <c r="F54" s="82"/>
      <c r="G54" s="18"/>
    </row>
    <row r="55" spans="1:7" ht="24.95" customHeight="1" x14ac:dyDescent="0.15">
      <c r="A55" s="38"/>
      <c r="B55" s="2100"/>
      <c r="C55" s="2101"/>
      <c r="D55" s="62"/>
      <c r="E55" s="63"/>
      <c r="F55" s="82"/>
      <c r="G55" s="18"/>
    </row>
    <row r="56" spans="1:7" ht="24.95" customHeight="1" x14ac:dyDescent="0.15">
      <c r="A56" s="38"/>
      <c r="B56" s="2100"/>
      <c r="C56" s="2101"/>
      <c r="D56" s="62"/>
      <c r="E56" s="63"/>
      <c r="F56" s="82"/>
      <c r="G56" s="18"/>
    </row>
    <row r="57" spans="1:7" ht="24.95" customHeight="1" x14ac:dyDescent="0.15">
      <c r="A57" s="38"/>
      <c r="B57" s="2100"/>
      <c r="C57" s="2101"/>
      <c r="D57" s="62"/>
      <c r="E57" s="63"/>
      <c r="F57" s="82"/>
      <c r="G57" s="18"/>
    </row>
    <row r="58" spans="1:7" ht="24.95" customHeight="1" x14ac:dyDescent="0.15">
      <c r="A58" s="38"/>
      <c r="B58" s="2100"/>
      <c r="C58" s="2101"/>
      <c r="D58" s="62"/>
      <c r="E58" s="63"/>
      <c r="F58" s="82"/>
      <c r="G58" s="18"/>
    </row>
    <row r="59" spans="1:7" ht="24.95" customHeight="1" x14ac:dyDescent="0.15">
      <c r="A59" s="38"/>
      <c r="B59" s="2100"/>
      <c r="C59" s="2101"/>
      <c r="D59" s="62"/>
      <c r="E59" s="63"/>
      <c r="F59" s="82"/>
      <c r="G59" s="18"/>
    </row>
    <row r="60" spans="1:7" ht="24.95" customHeight="1" x14ac:dyDescent="0.15">
      <c r="A60" s="38"/>
      <c r="B60" s="2100"/>
      <c r="C60" s="2101"/>
      <c r="D60" s="62"/>
      <c r="E60" s="63"/>
      <c r="F60" s="82"/>
      <c r="G60" s="18"/>
    </row>
    <row r="61" spans="1:7" ht="24.95" customHeight="1" x14ac:dyDescent="0.15">
      <c r="A61" s="38"/>
      <c r="B61" s="2100"/>
      <c r="C61" s="2101"/>
      <c r="D61" s="62"/>
      <c r="E61" s="63"/>
      <c r="F61" s="82"/>
      <c r="G61" s="18"/>
    </row>
    <row r="62" spans="1:7" ht="24.95" customHeight="1" x14ac:dyDescent="0.15">
      <c r="A62" s="38"/>
      <c r="B62" s="2100"/>
      <c r="C62" s="2101"/>
      <c r="D62" s="62"/>
      <c r="E62" s="63"/>
      <c r="F62" s="82"/>
      <c r="G62" s="18"/>
    </row>
    <row r="63" spans="1:7" ht="24.95" customHeight="1" x14ac:dyDescent="0.15">
      <c r="A63" s="64"/>
      <c r="B63" s="2100"/>
      <c r="C63" s="2101"/>
      <c r="D63" s="62"/>
      <c r="E63" s="63"/>
      <c r="F63" s="82"/>
      <c r="G63" s="18"/>
    </row>
    <row r="64" spans="1:7" ht="24.95" customHeight="1" x14ac:dyDescent="0.15">
      <c r="A64" s="64"/>
      <c r="B64" s="2100"/>
      <c r="C64" s="2101"/>
      <c r="D64" s="62"/>
      <c r="E64" s="63"/>
      <c r="F64" s="82"/>
      <c r="G64" s="18"/>
    </row>
    <row r="65" spans="1:7" ht="24.95" customHeight="1" x14ac:dyDescent="0.15">
      <c r="A65" s="64"/>
      <c r="B65" s="2100"/>
      <c r="C65" s="2101"/>
      <c r="D65" s="62"/>
      <c r="E65" s="63"/>
      <c r="F65" s="82"/>
      <c r="G65" s="18"/>
    </row>
    <row r="66" spans="1:7" ht="24.95" customHeight="1" x14ac:dyDescent="0.15">
      <c r="A66" s="64"/>
      <c r="B66" s="2100"/>
      <c r="C66" s="2101"/>
      <c r="D66" s="62"/>
      <c r="E66" s="63"/>
      <c r="F66" s="82"/>
      <c r="G66" s="18"/>
    </row>
    <row r="67" spans="1:7" ht="24.95" customHeight="1" x14ac:dyDescent="0.15">
      <c r="A67" s="64"/>
      <c r="B67" s="2100"/>
      <c r="C67" s="2101"/>
      <c r="D67" s="62"/>
      <c r="E67" s="63"/>
      <c r="F67" s="82"/>
      <c r="G67" s="18"/>
    </row>
    <row r="68" spans="1:7" ht="24.95" customHeight="1" x14ac:dyDescent="0.15">
      <c r="A68" s="65"/>
      <c r="B68" s="2102"/>
      <c r="C68" s="2103"/>
      <c r="D68" s="66"/>
      <c r="E68" s="67"/>
      <c r="F68" s="83"/>
      <c r="G68" s="19"/>
    </row>
  </sheetData>
  <mergeCells count="60">
    <mergeCell ref="C12:D12"/>
    <mergeCell ref="C13:D13"/>
    <mergeCell ref="A2:G2"/>
    <mergeCell ref="A5:E5"/>
    <mergeCell ref="A6:D6"/>
    <mergeCell ref="A10:B10"/>
    <mergeCell ref="C10:D10"/>
    <mergeCell ref="C11:D11"/>
    <mergeCell ref="B17:G17"/>
    <mergeCell ref="B19:F19"/>
    <mergeCell ref="B20:D20"/>
    <mergeCell ref="E20:F20"/>
    <mergeCell ref="B21:D21"/>
    <mergeCell ref="E21:F21"/>
    <mergeCell ref="B22:D22"/>
    <mergeCell ref="E22:F22"/>
    <mergeCell ref="B23:D23"/>
    <mergeCell ref="E23:F23"/>
    <mergeCell ref="B26:D26"/>
    <mergeCell ref="E26:F26"/>
    <mergeCell ref="B46:C46"/>
    <mergeCell ref="B27:D27"/>
    <mergeCell ref="E27:F27"/>
    <mergeCell ref="B28:D28"/>
    <mergeCell ref="E28:F28"/>
    <mergeCell ref="C36:E36"/>
    <mergeCell ref="B40:C40"/>
    <mergeCell ref="B41:C41"/>
    <mergeCell ref="B42:C42"/>
    <mergeCell ref="B43:C43"/>
    <mergeCell ref="B44:C44"/>
    <mergeCell ref="B45:C45"/>
    <mergeCell ref="B58:C58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F14:G15"/>
    <mergeCell ref="B65:C65"/>
    <mergeCell ref="B66:C66"/>
    <mergeCell ref="B67:C67"/>
    <mergeCell ref="B68:C68"/>
    <mergeCell ref="C14:D14"/>
    <mergeCell ref="B24:D24"/>
    <mergeCell ref="E24:F24"/>
    <mergeCell ref="B25:D25"/>
    <mergeCell ref="E25:F25"/>
    <mergeCell ref="B59:C59"/>
    <mergeCell ref="B60:C60"/>
    <mergeCell ref="B61:C61"/>
    <mergeCell ref="B62:C62"/>
    <mergeCell ref="B63:C63"/>
    <mergeCell ref="B64:C64"/>
  </mergeCells>
  <phoneticPr fontId="22"/>
  <printOptions horizontalCentered="1"/>
  <pageMargins left="0.39370078740157483" right="0.39370078740157483" top="0.78740157480314965" bottom="0.59055118110236227" header="0.31496062992125984" footer="0.31496062992125984"/>
  <pageSetup paperSize="9" scale="9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0:R11"/>
  <sheetViews>
    <sheetView showGridLines="0" tabSelected="1" zoomScale="80" zoomScaleNormal="80" workbookViewId="0">
      <selection activeCell="S1" sqref="S1"/>
    </sheetView>
  </sheetViews>
  <sheetFormatPr defaultRowHeight="13.5" x14ac:dyDescent="0.15"/>
  <sheetData>
    <row r="10" spans="10:18" ht="13.5" customHeight="1" x14ac:dyDescent="0.15">
      <c r="J10" s="712" t="s">
        <v>359</v>
      </c>
      <c r="K10" s="712"/>
      <c r="L10" s="712"/>
      <c r="M10" s="712"/>
      <c r="N10" s="712"/>
      <c r="O10" s="712"/>
      <c r="P10" s="712"/>
      <c r="Q10" s="712"/>
      <c r="R10" s="712"/>
    </row>
    <row r="11" spans="10:18" ht="13.5" customHeight="1" x14ac:dyDescent="0.15">
      <c r="J11" s="712"/>
      <c r="K11" s="712"/>
      <c r="L11" s="712"/>
      <c r="M11" s="712"/>
      <c r="N11" s="712"/>
      <c r="O11" s="712"/>
      <c r="P11" s="712"/>
      <c r="Q11" s="712"/>
      <c r="R11" s="712"/>
    </row>
  </sheetData>
  <sheetProtection algorithmName="SHA-512" hashValue="PImnZj0EmJA+ajDF8gOm9RmmdU4hbeu+RPpFCJOIwaaiIW/XyJL5yQgX4FlipHlNDzFlDGQUQ23U+cGr+Txm/w==" saltValue="hwEyaL8ywBRoPJbc1OJyzw==" spinCount="100000" sheet="1" objects="1" scenarios="1"/>
  <mergeCells count="1">
    <mergeCell ref="J10:R11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55" zoomScaleNormal="55" workbookViewId="0">
      <pane xSplit="10" ySplit="4" topLeftCell="K5" activePane="bottomRight" state="frozen"/>
      <selection pane="topRight" activeCell="K1" sqref="K1"/>
      <selection pane="bottomLeft" activeCell="A5" sqref="A5"/>
      <selection pane="bottomRight"/>
    </sheetView>
  </sheetViews>
  <sheetFormatPr defaultRowHeight="13.5" x14ac:dyDescent="0.15"/>
  <cols>
    <col min="1" max="1" width="12.625" customWidth="1"/>
    <col min="32" max="32" width="2.625" customWidth="1"/>
    <col min="33" max="33" width="6.5" customWidth="1"/>
    <col min="34" max="34" width="2.625" customWidth="1"/>
    <col min="76" max="76" width="2.625" customWidth="1"/>
  </cols>
  <sheetData/>
  <sheetProtection algorithmName="SHA-512" hashValue="OOltLlQSQpYAbmXNYylz/iRzIybURWX862mr6xcMB6HJJDPg9TnPDyFGll2eSYDzRJe1HBwBqUmtOARt2RFzXA==" saltValue="01aRgchAxnR/iYrgNiFYKA==" spinCount="100000" sheet="1" objects="1" scenarios="1"/>
  <phoneticPr fontId="2"/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D3:AP43"/>
  <sheetViews>
    <sheetView showGridLines="0" showZeros="0" zoomScale="55" zoomScaleNormal="55" zoomScaleSheetLayoutView="55" workbookViewId="0">
      <selection activeCell="AF20" sqref="AF20:AJ20"/>
    </sheetView>
  </sheetViews>
  <sheetFormatPr defaultColWidth="8.75" defaultRowHeight="13.5" x14ac:dyDescent="0.15"/>
  <cols>
    <col min="1" max="2" width="8.75" style="204"/>
    <col min="3" max="3" width="2.625" style="204" customWidth="1"/>
    <col min="4" max="4" width="2.125" style="204" customWidth="1"/>
    <col min="5" max="40" width="2.625" style="204" customWidth="1"/>
    <col min="41" max="41" width="2.125" style="204" customWidth="1"/>
    <col min="42" max="42" width="2.625" style="333" customWidth="1"/>
    <col min="43" max="80" width="2.625" style="204" customWidth="1"/>
    <col min="81" max="16384" width="8.75" style="204"/>
  </cols>
  <sheetData>
    <row r="3" spans="4:42" ht="28.5" x14ac:dyDescent="0.15">
      <c r="D3"/>
      <c r="E3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845" t="s">
        <v>2</v>
      </c>
      <c r="U3" s="845"/>
      <c r="V3" s="845"/>
      <c r="W3" s="845"/>
      <c r="X3" s="845"/>
      <c r="Y3" s="845"/>
      <c r="Z3" s="845"/>
      <c r="AA3" s="368"/>
      <c r="AB3" s="368"/>
      <c r="AC3" s="368"/>
      <c r="AD3" s="368"/>
      <c r="AE3" s="368"/>
      <c r="AF3" s="368"/>
      <c r="AG3" s="368"/>
      <c r="AH3" s="368"/>
      <c r="AI3" s="368"/>
      <c r="AJ3" s="368"/>
      <c r="AK3" s="368"/>
      <c r="AL3" s="368"/>
      <c r="AM3" s="368"/>
      <c r="AN3" s="368"/>
      <c r="AO3" s="368"/>
      <c r="AP3" s="369" t="s">
        <v>270</v>
      </c>
    </row>
    <row r="4" spans="4:42" x14ac:dyDescent="0.15">
      <c r="E4" s="331"/>
      <c r="F4" s="331"/>
      <c r="G4" s="331"/>
      <c r="H4" s="331"/>
      <c r="AG4" s="713" t="s">
        <v>0</v>
      </c>
      <c r="AH4" s="713"/>
      <c r="AI4" s="713"/>
      <c r="AJ4" s="714">
        <v>45201</v>
      </c>
      <c r="AK4" s="714"/>
      <c r="AL4" s="714"/>
      <c r="AM4" s="714"/>
      <c r="AN4" s="714"/>
      <c r="AO4" s="714"/>
      <c r="AP4" s="332"/>
    </row>
    <row r="5" spans="4:42" ht="9.9499999999999993" customHeight="1" x14ac:dyDescent="0.15"/>
    <row r="6" spans="4:42" ht="30" customHeight="1" x14ac:dyDescent="0.15">
      <c r="E6" s="727" t="s">
        <v>149</v>
      </c>
      <c r="F6" s="727"/>
      <c r="G6" s="727"/>
      <c r="H6" s="727"/>
      <c r="I6" s="727"/>
      <c r="J6" s="727"/>
      <c r="K6" s="727"/>
      <c r="L6" s="727"/>
      <c r="M6" s="727"/>
      <c r="N6" s="727"/>
      <c r="O6" s="727"/>
      <c r="P6" s="727"/>
      <c r="Q6" s="727"/>
      <c r="R6" s="727"/>
      <c r="S6" s="727"/>
      <c r="T6" s="727"/>
      <c r="U6" s="727"/>
      <c r="V6" s="727"/>
      <c r="W6" s="727"/>
      <c r="X6" s="334"/>
      <c r="Z6" s="728" t="s">
        <v>16</v>
      </c>
      <c r="AA6" s="728"/>
      <c r="AB6" s="728"/>
      <c r="AC6" s="729" t="s">
        <v>241</v>
      </c>
      <c r="AD6" s="729"/>
      <c r="AE6" s="729"/>
      <c r="AF6" s="729"/>
      <c r="AG6" s="729"/>
      <c r="AH6" s="729"/>
      <c r="AI6" s="729"/>
      <c r="AJ6" s="729"/>
      <c r="AK6" s="729"/>
      <c r="AL6" s="729"/>
      <c r="AM6" s="729"/>
      <c r="AN6" s="729"/>
      <c r="AO6" s="729"/>
      <c r="AP6" s="335"/>
    </row>
    <row r="7" spans="4:42" ht="24.95" customHeight="1" thickBot="1" x14ac:dyDescent="0.2">
      <c r="AA7" s="336" t="s">
        <v>7</v>
      </c>
      <c r="AB7" s="336"/>
      <c r="AC7" s="730" t="s">
        <v>280</v>
      </c>
      <c r="AD7" s="730"/>
      <c r="AE7" s="337" t="s">
        <v>4</v>
      </c>
      <c r="AF7" s="730" t="s">
        <v>243</v>
      </c>
      <c r="AG7" s="730"/>
      <c r="AH7" s="338"/>
      <c r="AI7" s="338"/>
      <c r="AJ7" s="338"/>
      <c r="AK7" s="338"/>
    </row>
    <row r="8" spans="4:42" ht="24.95" customHeight="1" x14ac:dyDescent="0.15">
      <c r="E8" s="716" t="s">
        <v>3</v>
      </c>
      <c r="F8" s="717"/>
      <c r="G8" s="717"/>
      <c r="H8" s="717"/>
      <c r="I8" s="718"/>
      <c r="J8" s="719">
        <v>2023999</v>
      </c>
      <c r="K8" s="720"/>
      <c r="L8" s="720"/>
      <c r="M8" s="339" t="str">
        <f>IF(J8="","",IF(N8="","","-"))</f>
        <v>-</v>
      </c>
      <c r="N8" s="721">
        <v>999</v>
      </c>
      <c r="O8" s="722"/>
      <c r="P8" s="723" t="s">
        <v>289</v>
      </c>
      <c r="Q8" s="724"/>
      <c r="R8" s="724"/>
      <c r="S8" s="725"/>
      <c r="T8" s="709">
        <f>SUM(V17:Z20)</f>
        <v>3000000</v>
      </c>
      <c r="U8" s="710"/>
      <c r="V8" s="710"/>
      <c r="W8" s="710"/>
      <c r="X8" s="711"/>
      <c r="Z8" s="726" t="s">
        <v>19</v>
      </c>
      <c r="AA8" s="726"/>
      <c r="AB8" s="726"/>
      <c r="AC8" s="715" t="s">
        <v>245</v>
      </c>
      <c r="AD8" s="715"/>
      <c r="AE8" s="715"/>
      <c r="AF8" s="715"/>
      <c r="AG8" s="715"/>
      <c r="AH8" s="715"/>
      <c r="AI8" s="715"/>
      <c r="AJ8" s="715"/>
      <c r="AK8" s="715"/>
      <c r="AL8" s="715"/>
      <c r="AM8" s="715"/>
      <c r="AN8" s="715"/>
      <c r="AO8" s="715"/>
      <c r="AP8" s="340"/>
    </row>
    <row r="9" spans="4:42" ht="24.95" customHeight="1" x14ac:dyDescent="0.15">
      <c r="E9" s="732" t="s">
        <v>5</v>
      </c>
      <c r="F9" s="733"/>
      <c r="G9" s="733"/>
      <c r="H9" s="733"/>
      <c r="I9" s="734"/>
      <c r="J9" s="735" t="s">
        <v>259</v>
      </c>
      <c r="K9" s="736"/>
      <c r="L9" s="736"/>
      <c r="M9" s="736"/>
      <c r="N9" s="736"/>
      <c r="O9" s="737"/>
      <c r="P9" s="738" t="s">
        <v>13</v>
      </c>
      <c r="Q9" s="739"/>
      <c r="R9" s="739"/>
      <c r="S9" s="740"/>
      <c r="T9" s="741" t="s">
        <v>238</v>
      </c>
      <c r="U9" s="742"/>
      <c r="V9" s="742"/>
      <c r="W9" s="742"/>
      <c r="X9" s="743"/>
      <c r="Z9" s="726" t="s">
        <v>20</v>
      </c>
      <c r="AA9" s="726"/>
      <c r="AB9" s="726"/>
      <c r="AC9" s="715" t="s">
        <v>247</v>
      </c>
      <c r="AD9" s="715"/>
      <c r="AE9" s="715"/>
      <c r="AF9" s="715"/>
      <c r="AG9" s="715"/>
      <c r="AH9" s="715"/>
      <c r="AI9" s="715"/>
      <c r="AJ9" s="715"/>
      <c r="AK9" s="715"/>
      <c r="AL9" s="715"/>
      <c r="AM9" s="715"/>
      <c r="AN9" s="715"/>
      <c r="AO9" s="715"/>
      <c r="AP9" s="340"/>
    </row>
    <row r="10" spans="4:42" ht="24.95" customHeight="1" thickBot="1" x14ac:dyDescent="0.2">
      <c r="E10" s="776" t="s">
        <v>6</v>
      </c>
      <c r="F10" s="777"/>
      <c r="G10" s="777"/>
      <c r="H10" s="777"/>
      <c r="I10" s="778"/>
      <c r="J10" s="779" t="s">
        <v>239</v>
      </c>
      <c r="K10" s="780"/>
      <c r="L10" s="780"/>
      <c r="M10" s="780"/>
      <c r="N10" s="780"/>
      <c r="O10" s="780"/>
      <c r="P10" s="780"/>
      <c r="Q10" s="780"/>
      <c r="R10" s="780"/>
      <c r="S10" s="780"/>
      <c r="T10" s="780"/>
      <c r="U10" s="780"/>
      <c r="V10" s="780"/>
      <c r="W10" s="780"/>
      <c r="X10" s="781"/>
      <c r="Z10" s="726" t="s">
        <v>8</v>
      </c>
      <c r="AA10" s="726"/>
      <c r="AB10" s="726"/>
      <c r="AC10" s="731" t="s">
        <v>249</v>
      </c>
      <c r="AD10" s="731"/>
      <c r="AE10" s="731"/>
      <c r="AF10" s="731"/>
      <c r="AG10" s="731"/>
      <c r="AH10" s="782" t="s">
        <v>21</v>
      </c>
      <c r="AI10" s="782"/>
      <c r="AJ10" s="782"/>
      <c r="AK10" s="731" t="s">
        <v>251</v>
      </c>
      <c r="AL10" s="731"/>
      <c r="AM10" s="731"/>
      <c r="AN10" s="731"/>
      <c r="AO10" s="731"/>
      <c r="AP10" s="341"/>
    </row>
    <row r="11" spans="4:42" ht="9.9499999999999993" customHeight="1" thickBot="1" x14ac:dyDescent="0.2"/>
    <row r="12" spans="4:42" s="228" customFormat="1" ht="24.95" customHeight="1" thickTop="1" x14ac:dyDescent="0.15">
      <c r="E12" s="744" t="s">
        <v>27</v>
      </c>
      <c r="F12" s="745"/>
      <c r="G12" s="745"/>
      <c r="H12" s="745"/>
      <c r="I12" s="745"/>
      <c r="J12" s="745"/>
      <c r="K12" s="745"/>
      <c r="L12" s="745"/>
      <c r="M12" s="745"/>
      <c r="N12" s="746"/>
      <c r="O12" s="750">
        <f>IF(ISERROR(E22+AF23),"",(E22+AF23))</f>
        <v>4227190</v>
      </c>
      <c r="P12" s="751"/>
      <c r="Q12" s="751"/>
      <c r="R12" s="751"/>
      <c r="S12" s="751"/>
      <c r="T12" s="751"/>
      <c r="U12" s="751"/>
      <c r="V12" s="751"/>
      <c r="W12" s="751"/>
      <c r="X12" s="752"/>
      <c r="Z12" s="756" t="s">
        <v>10</v>
      </c>
      <c r="AA12" s="757"/>
      <c r="AB12" s="757"/>
      <c r="AC12" s="758" t="s">
        <v>252</v>
      </c>
      <c r="AD12" s="759"/>
      <c r="AE12" s="759"/>
      <c r="AF12" s="759"/>
      <c r="AG12" s="760"/>
      <c r="AH12" s="761" t="s">
        <v>9</v>
      </c>
      <c r="AI12" s="762"/>
      <c r="AJ12" s="763"/>
      <c r="AK12" s="764" t="s">
        <v>253</v>
      </c>
      <c r="AL12" s="764"/>
      <c r="AM12" s="764"/>
      <c r="AN12" s="764"/>
      <c r="AO12" s="765"/>
      <c r="AP12" s="342"/>
    </row>
    <row r="13" spans="4:42" ht="24.95" customHeight="1" thickBot="1" x14ac:dyDescent="0.2">
      <c r="E13" s="747"/>
      <c r="F13" s="748"/>
      <c r="G13" s="748"/>
      <c r="H13" s="748"/>
      <c r="I13" s="748"/>
      <c r="J13" s="748"/>
      <c r="K13" s="748"/>
      <c r="L13" s="748"/>
      <c r="M13" s="748"/>
      <c r="N13" s="749"/>
      <c r="O13" s="753"/>
      <c r="P13" s="754"/>
      <c r="Q13" s="754"/>
      <c r="R13" s="754"/>
      <c r="S13" s="754"/>
      <c r="T13" s="754"/>
      <c r="U13" s="754"/>
      <c r="V13" s="754"/>
      <c r="W13" s="754"/>
      <c r="X13" s="755"/>
      <c r="Z13" s="766" t="s">
        <v>11</v>
      </c>
      <c r="AA13" s="767"/>
      <c r="AB13" s="767"/>
      <c r="AC13" s="768" t="s">
        <v>254</v>
      </c>
      <c r="AD13" s="769"/>
      <c r="AE13" s="769"/>
      <c r="AF13" s="769"/>
      <c r="AG13" s="770"/>
      <c r="AH13" s="771" t="s">
        <v>12</v>
      </c>
      <c r="AI13" s="772"/>
      <c r="AJ13" s="773"/>
      <c r="AK13" s="774">
        <v>9999999</v>
      </c>
      <c r="AL13" s="774"/>
      <c r="AM13" s="774"/>
      <c r="AN13" s="774"/>
      <c r="AO13" s="775"/>
      <c r="AP13" s="342"/>
    </row>
    <row r="14" spans="4:42" ht="24.95" customHeight="1" thickTop="1" thickBot="1" x14ac:dyDescent="0.2">
      <c r="E14" s="627"/>
      <c r="F14" s="627"/>
      <c r="G14" s="627"/>
      <c r="H14" s="627"/>
      <c r="I14" s="627"/>
      <c r="J14" s="627"/>
      <c r="K14" s="627"/>
      <c r="L14" s="627"/>
      <c r="M14" s="627"/>
      <c r="N14" s="627"/>
      <c r="O14" s="627"/>
      <c r="P14" s="627"/>
      <c r="Q14" s="627"/>
      <c r="R14" s="627"/>
      <c r="S14" s="627"/>
      <c r="T14" s="627"/>
      <c r="U14" s="627"/>
      <c r="V14" s="627"/>
      <c r="W14" s="627"/>
      <c r="X14" s="627"/>
      <c r="Y14" s="783"/>
      <c r="Z14" s="784" t="s">
        <v>23</v>
      </c>
      <c r="AA14" s="785"/>
      <c r="AB14" s="785"/>
      <c r="AC14" s="786" t="s">
        <v>255</v>
      </c>
      <c r="AD14" s="786"/>
      <c r="AE14" s="786"/>
      <c r="AF14" s="786"/>
      <c r="AG14" s="786"/>
      <c r="AH14" s="786"/>
      <c r="AI14" s="786"/>
      <c r="AJ14" s="786"/>
      <c r="AK14" s="786"/>
      <c r="AL14" s="786"/>
      <c r="AM14" s="786"/>
      <c r="AN14" s="786"/>
      <c r="AO14" s="787"/>
      <c r="AP14" s="342"/>
    </row>
    <row r="15" spans="4:42" ht="14.25" thickBot="1" x14ac:dyDescent="0.2">
      <c r="E15" s="788" t="s">
        <v>304</v>
      </c>
      <c r="F15" s="788"/>
      <c r="G15" s="788"/>
      <c r="H15" s="788"/>
      <c r="I15" s="788"/>
      <c r="J15" s="788"/>
      <c r="K15" s="788"/>
      <c r="L15" s="788"/>
      <c r="M15" s="788"/>
      <c r="N15" s="788"/>
      <c r="O15" s="788"/>
      <c r="P15" s="788"/>
      <c r="Q15" s="788"/>
      <c r="R15" s="788"/>
      <c r="S15" s="788"/>
      <c r="T15" s="788"/>
      <c r="U15" s="788"/>
      <c r="V15" s="788"/>
      <c r="W15" s="788"/>
      <c r="X15" s="788"/>
      <c r="Y15" s="789"/>
      <c r="Z15" s="343"/>
    </row>
    <row r="16" spans="4:42" s="228" customFormat="1" ht="30" customHeight="1" thickBot="1" x14ac:dyDescent="0.2">
      <c r="E16" s="629" t="s">
        <v>163</v>
      </c>
      <c r="F16" s="630"/>
      <c r="G16" s="630"/>
      <c r="H16" s="630"/>
      <c r="I16" s="790" t="s">
        <v>135</v>
      </c>
      <c r="J16" s="791"/>
      <c r="K16" s="791"/>
      <c r="L16" s="791"/>
      <c r="M16" s="791"/>
      <c r="N16" s="791"/>
      <c r="O16" s="791"/>
      <c r="P16" s="792" t="s">
        <v>302</v>
      </c>
      <c r="Q16" s="793"/>
      <c r="R16" s="794" t="s">
        <v>15</v>
      </c>
      <c r="S16" s="795"/>
      <c r="T16" s="634" t="s">
        <v>155</v>
      </c>
      <c r="U16" s="635"/>
      <c r="V16" s="636" t="s">
        <v>24</v>
      </c>
      <c r="W16" s="633"/>
      <c r="X16" s="633"/>
      <c r="Y16" s="633"/>
      <c r="Z16" s="633"/>
      <c r="AA16" s="633" t="s">
        <v>25</v>
      </c>
      <c r="AB16" s="633"/>
      <c r="AC16" s="633"/>
      <c r="AD16" s="633"/>
      <c r="AE16" s="633"/>
      <c r="AF16" s="633" t="s">
        <v>26</v>
      </c>
      <c r="AG16" s="633"/>
      <c r="AH16" s="633"/>
      <c r="AI16" s="633"/>
      <c r="AJ16" s="637"/>
      <c r="AK16" s="638" t="s">
        <v>39</v>
      </c>
      <c r="AL16" s="639"/>
      <c r="AM16" s="639"/>
      <c r="AN16" s="639"/>
      <c r="AO16" s="640"/>
      <c r="AP16" s="344"/>
    </row>
    <row r="17" spans="5:42" ht="24.95" customHeight="1" x14ac:dyDescent="0.15">
      <c r="E17" s="798">
        <v>10</v>
      </c>
      <c r="F17" s="799"/>
      <c r="G17" s="800" t="s">
        <v>115</v>
      </c>
      <c r="H17" s="801"/>
      <c r="I17" s="818" t="s">
        <v>298</v>
      </c>
      <c r="J17" s="819"/>
      <c r="K17" s="819"/>
      <c r="L17" s="819"/>
      <c r="M17" s="819"/>
      <c r="N17" s="819"/>
      <c r="O17" s="819"/>
      <c r="P17" s="820">
        <v>10</v>
      </c>
      <c r="Q17" s="821"/>
      <c r="R17" s="820">
        <v>1</v>
      </c>
      <c r="S17" s="821"/>
      <c r="T17" s="758" t="s">
        <v>256</v>
      </c>
      <c r="U17" s="802"/>
      <c r="V17" s="803">
        <v>1000000</v>
      </c>
      <c r="W17" s="796"/>
      <c r="X17" s="796"/>
      <c r="Y17" s="796"/>
      <c r="Z17" s="796"/>
      <c r="AA17" s="796"/>
      <c r="AB17" s="796"/>
      <c r="AC17" s="796"/>
      <c r="AD17" s="796"/>
      <c r="AE17" s="796"/>
      <c r="AF17" s="796">
        <v>1000000</v>
      </c>
      <c r="AG17" s="796"/>
      <c r="AH17" s="796"/>
      <c r="AI17" s="796"/>
      <c r="AJ17" s="797"/>
      <c r="AK17" s="620">
        <f t="shared" ref="AK17:AK20" si="0">IF(V17=0,0,V17-AA17-AF17)</f>
        <v>0</v>
      </c>
      <c r="AL17" s="621"/>
      <c r="AM17" s="621"/>
      <c r="AN17" s="621"/>
      <c r="AO17" s="622"/>
      <c r="AP17" s="345"/>
    </row>
    <row r="18" spans="5:42" ht="24.95" customHeight="1" x14ac:dyDescent="0.15">
      <c r="E18" s="811">
        <v>10</v>
      </c>
      <c r="F18" s="812"/>
      <c r="G18" s="813" t="s">
        <v>115</v>
      </c>
      <c r="H18" s="814"/>
      <c r="I18" s="822" t="s">
        <v>299</v>
      </c>
      <c r="J18" s="823"/>
      <c r="K18" s="823"/>
      <c r="L18" s="823"/>
      <c r="M18" s="823"/>
      <c r="N18" s="823"/>
      <c r="O18" s="823"/>
      <c r="P18" s="824">
        <v>10</v>
      </c>
      <c r="Q18" s="825"/>
      <c r="R18" s="824">
        <v>1</v>
      </c>
      <c r="S18" s="825"/>
      <c r="T18" s="815" t="s">
        <v>256</v>
      </c>
      <c r="U18" s="816"/>
      <c r="V18" s="817">
        <v>2000000</v>
      </c>
      <c r="W18" s="805"/>
      <c r="X18" s="805"/>
      <c r="Y18" s="805"/>
      <c r="Z18" s="806"/>
      <c r="AA18" s="804">
        <v>1000000</v>
      </c>
      <c r="AB18" s="805"/>
      <c r="AC18" s="805"/>
      <c r="AD18" s="805"/>
      <c r="AE18" s="806"/>
      <c r="AF18" s="804">
        <v>1000000</v>
      </c>
      <c r="AG18" s="805"/>
      <c r="AH18" s="805"/>
      <c r="AI18" s="805"/>
      <c r="AJ18" s="807"/>
      <c r="AK18" s="808">
        <v>1000000</v>
      </c>
      <c r="AL18" s="809"/>
      <c r="AM18" s="809"/>
      <c r="AN18" s="809"/>
      <c r="AO18" s="810"/>
      <c r="AP18" s="345"/>
    </row>
    <row r="19" spans="5:42" ht="24.95" customHeight="1" x14ac:dyDescent="0.15">
      <c r="E19" s="811">
        <v>10</v>
      </c>
      <c r="F19" s="812"/>
      <c r="G19" s="813" t="s">
        <v>115</v>
      </c>
      <c r="H19" s="814"/>
      <c r="I19" s="822" t="s">
        <v>300</v>
      </c>
      <c r="J19" s="823"/>
      <c r="K19" s="823"/>
      <c r="L19" s="823"/>
      <c r="M19" s="823"/>
      <c r="N19" s="823"/>
      <c r="O19" s="823"/>
      <c r="P19" s="824"/>
      <c r="Q19" s="825"/>
      <c r="R19" s="824">
        <v>1</v>
      </c>
      <c r="S19" s="825"/>
      <c r="T19" s="815" t="s">
        <v>256</v>
      </c>
      <c r="U19" s="816"/>
      <c r="V19" s="817"/>
      <c r="W19" s="805"/>
      <c r="X19" s="805"/>
      <c r="Y19" s="805"/>
      <c r="Z19" s="806"/>
      <c r="AA19" s="804"/>
      <c r="AB19" s="805"/>
      <c r="AC19" s="805"/>
      <c r="AD19" s="805"/>
      <c r="AE19" s="806"/>
      <c r="AF19" s="804">
        <v>2000000</v>
      </c>
      <c r="AG19" s="805"/>
      <c r="AH19" s="805"/>
      <c r="AI19" s="805"/>
      <c r="AJ19" s="807"/>
      <c r="AK19" s="808">
        <f t="shared" si="0"/>
        <v>0</v>
      </c>
      <c r="AL19" s="809"/>
      <c r="AM19" s="809"/>
      <c r="AN19" s="809"/>
      <c r="AO19" s="810"/>
      <c r="AP19" s="345"/>
    </row>
    <row r="20" spans="5:42" ht="24.95" customHeight="1" thickBot="1" x14ac:dyDescent="0.2">
      <c r="E20" s="835">
        <v>10</v>
      </c>
      <c r="F20" s="836"/>
      <c r="G20" s="837" t="s">
        <v>115</v>
      </c>
      <c r="H20" s="838"/>
      <c r="I20" s="840" t="s">
        <v>294</v>
      </c>
      <c r="J20" s="841"/>
      <c r="K20" s="841"/>
      <c r="L20" s="841"/>
      <c r="M20" s="841"/>
      <c r="N20" s="841"/>
      <c r="O20" s="841"/>
      <c r="P20" s="841"/>
      <c r="Q20" s="842"/>
      <c r="R20" s="843">
        <v>1</v>
      </c>
      <c r="S20" s="844"/>
      <c r="T20" s="779" t="s">
        <v>256</v>
      </c>
      <c r="U20" s="781"/>
      <c r="V20" s="839"/>
      <c r="W20" s="827"/>
      <c r="X20" s="827"/>
      <c r="Y20" s="827"/>
      <c r="Z20" s="828"/>
      <c r="AA20" s="826"/>
      <c r="AB20" s="827"/>
      <c r="AC20" s="827"/>
      <c r="AD20" s="827"/>
      <c r="AE20" s="828"/>
      <c r="AF20" s="829">
        <f>'経費明細 見本'!J4</f>
        <v>24719</v>
      </c>
      <c r="AG20" s="830"/>
      <c r="AH20" s="830"/>
      <c r="AI20" s="830"/>
      <c r="AJ20" s="831"/>
      <c r="AK20" s="832">
        <f t="shared" si="0"/>
        <v>0</v>
      </c>
      <c r="AL20" s="833"/>
      <c r="AM20" s="833"/>
      <c r="AN20" s="833"/>
      <c r="AO20" s="834"/>
      <c r="AP20" s="345"/>
    </row>
    <row r="21" spans="5:42" ht="24.95" customHeight="1" x14ac:dyDescent="0.15">
      <c r="E21" s="864" t="s">
        <v>301</v>
      </c>
      <c r="F21" s="865"/>
      <c r="G21" s="866"/>
      <c r="H21" s="866"/>
      <c r="I21" s="866"/>
      <c r="J21" s="866"/>
      <c r="K21" s="866"/>
      <c r="L21" s="866"/>
      <c r="M21" s="866"/>
      <c r="N21" s="866"/>
      <c r="O21" s="867"/>
      <c r="P21" s="546">
        <v>0.1</v>
      </c>
      <c r="Q21" s="547"/>
      <c r="R21" s="548" t="s">
        <v>161</v>
      </c>
      <c r="S21" s="548"/>
      <c r="T21" s="548"/>
      <c r="U21" s="868"/>
      <c r="V21" s="869">
        <f t="shared" ref="V21:AA21" si="1">SUMIF($P$17:$Q$19,10,V$17:Z$19)</f>
        <v>3000000</v>
      </c>
      <c r="W21" s="862"/>
      <c r="X21" s="862"/>
      <c r="Y21" s="862"/>
      <c r="Z21" s="862"/>
      <c r="AA21" s="862">
        <f t="shared" si="1"/>
        <v>1000000</v>
      </c>
      <c r="AB21" s="862"/>
      <c r="AC21" s="862"/>
      <c r="AD21" s="862"/>
      <c r="AE21" s="862"/>
      <c r="AF21" s="862">
        <f>SUMIF($P$17:$Q$19,10,AF$17:AJ$19)+AF20</f>
        <v>2024719</v>
      </c>
      <c r="AG21" s="862"/>
      <c r="AH21" s="862"/>
      <c r="AI21" s="862"/>
      <c r="AJ21" s="863"/>
      <c r="AK21" s="555">
        <f t="shared" ref="AK21" si="2">SUM(AK17:AO20)</f>
        <v>1000000</v>
      </c>
      <c r="AL21" s="556"/>
      <c r="AM21" s="556"/>
      <c r="AN21" s="556"/>
      <c r="AO21" s="557"/>
      <c r="AP21" s="345"/>
    </row>
    <row r="22" spans="5:42" ht="24.95" customHeight="1" thickBot="1" x14ac:dyDescent="0.2">
      <c r="E22" s="856"/>
      <c r="F22" s="857"/>
      <c r="G22" s="857"/>
      <c r="H22" s="857"/>
      <c r="I22" s="857"/>
      <c r="J22" s="857"/>
      <c r="K22" s="857"/>
      <c r="L22" s="857"/>
      <c r="M22" s="857"/>
      <c r="N22" s="857"/>
      <c r="O22" s="858"/>
      <c r="P22" s="581">
        <v>0.1</v>
      </c>
      <c r="Q22" s="582"/>
      <c r="R22" s="582" t="s">
        <v>116</v>
      </c>
      <c r="S22" s="582"/>
      <c r="T22" s="582"/>
      <c r="U22" s="583"/>
      <c r="V22" s="859">
        <f t="shared" ref="V22:AF22" si="3">ROUNDDOWN(V21*0.1,0)</f>
        <v>300000</v>
      </c>
      <c r="W22" s="860"/>
      <c r="X22" s="860"/>
      <c r="Y22" s="860"/>
      <c r="Z22" s="860"/>
      <c r="AA22" s="860">
        <f t="shared" si="3"/>
        <v>100000</v>
      </c>
      <c r="AB22" s="860"/>
      <c r="AC22" s="860"/>
      <c r="AD22" s="860"/>
      <c r="AE22" s="860"/>
      <c r="AF22" s="860">
        <f t="shared" si="3"/>
        <v>202471</v>
      </c>
      <c r="AG22" s="860"/>
      <c r="AH22" s="860"/>
      <c r="AI22" s="860"/>
      <c r="AJ22" s="861"/>
      <c r="AK22" s="559">
        <f t="shared" ref="AK22" si="4">ROUNDDOWN(AK21*0.1,0)</f>
        <v>100000</v>
      </c>
      <c r="AL22" s="560"/>
      <c r="AM22" s="560"/>
      <c r="AN22" s="560"/>
      <c r="AO22" s="561"/>
      <c r="AP22" s="345"/>
    </row>
    <row r="23" spans="5:42" ht="24.95" customHeight="1" thickBot="1" x14ac:dyDescent="0.2">
      <c r="E23" s="848"/>
      <c r="F23" s="849"/>
      <c r="G23" s="849"/>
      <c r="H23" s="849"/>
      <c r="I23" s="849"/>
      <c r="J23" s="849"/>
      <c r="K23" s="849"/>
      <c r="L23" s="849"/>
      <c r="M23" s="849"/>
      <c r="N23" s="849"/>
      <c r="O23" s="850"/>
      <c r="P23" s="565" t="s">
        <v>162</v>
      </c>
      <c r="Q23" s="566"/>
      <c r="R23" s="566"/>
      <c r="S23" s="566"/>
      <c r="T23" s="566"/>
      <c r="U23" s="567"/>
      <c r="V23" s="851">
        <f t="shared" ref="V23:AF23" si="5">SUM(V17:Z20,V22)</f>
        <v>3300000</v>
      </c>
      <c r="W23" s="852"/>
      <c r="X23" s="852"/>
      <c r="Y23" s="852"/>
      <c r="Z23" s="853"/>
      <c r="AA23" s="854">
        <f t="shared" si="5"/>
        <v>1100000</v>
      </c>
      <c r="AB23" s="852"/>
      <c r="AC23" s="852"/>
      <c r="AD23" s="852"/>
      <c r="AE23" s="853"/>
      <c r="AF23" s="854">
        <f t="shared" si="5"/>
        <v>4227190</v>
      </c>
      <c r="AG23" s="852"/>
      <c r="AH23" s="852"/>
      <c r="AI23" s="852"/>
      <c r="AJ23" s="855"/>
      <c r="AK23" s="575">
        <f t="shared" ref="AK23" si="6">SUM(AK21:AO22)</f>
        <v>1100000</v>
      </c>
      <c r="AL23" s="576"/>
      <c r="AM23" s="576"/>
      <c r="AN23" s="576"/>
      <c r="AO23" s="577"/>
      <c r="AP23" s="346"/>
    </row>
    <row r="24" spans="5:42" ht="24.95" customHeight="1" x14ac:dyDescent="0.15">
      <c r="E24" s="846"/>
      <c r="F24" s="846"/>
      <c r="G24" s="846"/>
      <c r="H24" s="846"/>
      <c r="I24" s="846"/>
      <c r="J24" s="846"/>
      <c r="K24" s="846"/>
      <c r="L24" s="846"/>
      <c r="M24" s="846"/>
      <c r="N24" s="846"/>
      <c r="O24" s="846"/>
      <c r="P24" s="846"/>
      <c r="Q24" s="846"/>
      <c r="R24" s="846"/>
      <c r="S24" s="846"/>
      <c r="T24" s="846"/>
      <c r="U24" s="846"/>
      <c r="V24" s="846"/>
      <c r="W24" s="846"/>
      <c r="X24" s="846"/>
      <c r="Y24" s="846"/>
      <c r="Z24" s="846"/>
      <c r="AA24" s="846"/>
      <c r="AB24" s="846"/>
      <c r="AC24" s="846"/>
      <c r="AD24" s="846"/>
      <c r="AE24" s="846"/>
      <c r="AF24" s="846"/>
      <c r="AG24" s="846"/>
      <c r="AH24" s="846"/>
      <c r="AI24" s="846"/>
      <c r="AJ24" s="846"/>
      <c r="AK24" s="846"/>
      <c r="AL24" s="846"/>
      <c r="AM24" s="846"/>
      <c r="AN24" s="846"/>
      <c r="AO24" s="846"/>
      <c r="AP24" s="347"/>
    </row>
    <row r="25" spans="5:42" ht="20.100000000000001" customHeight="1" x14ac:dyDescent="0.15">
      <c r="E25" s="348" t="s">
        <v>17</v>
      </c>
      <c r="F25" s="349"/>
      <c r="G25" s="348"/>
      <c r="H25" s="350"/>
    </row>
    <row r="26" spans="5:42" ht="20.100000000000001" customHeight="1" x14ac:dyDescent="0.15">
      <c r="E26" s="351"/>
      <c r="F26" s="351" t="s">
        <v>158</v>
      </c>
      <c r="G26" s="348"/>
      <c r="H26" s="350"/>
    </row>
    <row r="27" spans="5:42" ht="20.100000000000001" customHeight="1" x14ac:dyDescent="0.15">
      <c r="E27" s="351"/>
      <c r="F27" s="351" t="s">
        <v>18</v>
      </c>
      <c r="G27" s="348"/>
      <c r="H27" s="350"/>
    </row>
    <row r="28" spans="5:42" ht="20.100000000000001" customHeight="1" x14ac:dyDescent="0.15">
      <c r="E28" s="351"/>
      <c r="F28" s="351" t="s">
        <v>165</v>
      </c>
      <c r="G28" s="348"/>
      <c r="H28" s="350"/>
    </row>
    <row r="29" spans="5:42" ht="20.100000000000001" customHeight="1" x14ac:dyDescent="0.15">
      <c r="E29" s="351"/>
      <c r="F29" s="351" t="s">
        <v>237</v>
      </c>
      <c r="G29" s="348"/>
      <c r="H29" s="350"/>
    </row>
    <row r="30" spans="5:42" ht="20.100000000000001" customHeight="1" x14ac:dyDescent="0.15">
      <c r="E30" s="351"/>
      <c r="F30" s="351" t="s">
        <v>295</v>
      </c>
      <c r="G30" s="348"/>
    </row>
    <row r="31" spans="5:42" ht="20.100000000000001" customHeight="1" x14ac:dyDescent="0.15">
      <c r="E31" s="351"/>
      <c r="F31" s="351"/>
    </row>
    <row r="32" spans="5:42" ht="20.100000000000001" customHeight="1" x14ac:dyDescent="0.15">
      <c r="E32" s="351"/>
      <c r="F32" s="351"/>
    </row>
    <row r="42" spans="5:42" ht="30" customHeight="1" x14ac:dyDescent="0.2">
      <c r="E42" s="847" t="s">
        <v>153</v>
      </c>
      <c r="F42" s="847"/>
      <c r="G42" s="847"/>
      <c r="H42" s="847"/>
      <c r="I42" s="847"/>
      <c r="J42" s="847"/>
      <c r="K42" s="847"/>
      <c r="L42" s="847"/>
      <c r="M42" s="847"/>
      <c r="N42" s="847"/>
      <c r="O42" s="847"/>
      <c r="P42" s="847"/>
      <c r="Q42" s="847"/>
      <c r="R42" s="847"/>
      <c r="S42" s="847"/>
      <c r="T42" s="847"/>
      <c r="U42" s="847"/>
      <c r="V42" s="847"/>
      <c r="W42" s="847"/>
      <c r="X42" s="847"/>
      <c r="Y42" s="847"/>
      <c r="Z42" s="847"/>
      <c r="AA42" s="847"/>
      <c r="AB42" s="847"/>
      <c r="AC42" s="847"/>
      <c r="AD42" s="847"/>
      <c r="AE42" s="847"/>
      <c r="AF42" s="847"/>
      <c r="AG42" s="847"/>
      <c r="AH42" s="847"/>
      <c r="AI42" s="847"/>
      <c r="AJ42" s="847"/>
      <c r="AK42" s="847"/>
      <c r="AL42" s="847"/>
      <c r="AM42" s="847"/>
      <c r="AN42" s="847"/>
      <c r="AO42" s="847"/>
      <c r="AP42" s="352"/>
    </row>
    <row r="43" spans="5:42" ht="18.75" x14ac:dyDescent="0.2">
      <c r="E43" s="353"/>
      <c r="F43" s="353"/>
      <c r="G43" s="353"/>
      <c r="H43" s="353"/>
      <c r="I43" s="353"/>
      <c r="J43" s="353"/>
      <c r="K43" s="353"/>
      <c r="L43" s="353"/>
      <c r="M43" s="353"/>
      <c r="N43" s="353"/>
      <c r="O43" s="353"/>
      <c r="P43" s="353"/>
      <c r="Q43" s="353"/>
      <c r="R43" s="353"/>
      <c r="S43" s="353"/>
      <c r="T43" s="353"/>
      <c r="U43" s="353"/>
      <c r="V43" s="353"/>
      <c r="W43" s="353"/>
      <c r="X43" s="353"/>
      <c r="Y43" s="353"/>
      <c r="Z43" s="353"/>
      <c r="AA43" s="353"/>
      <c r="AB43" s="353"/>
      <c r="AC43" s="353"/>
      <c r="AD43" s="353"/>
      <c r="AE43" s="353"/>
      <c r="AF43" s="353"/>
      <c r="AG43" s="353"/>
      <c r="AH43" s="353"/>
      <c r="AI43" s="353"/>
      <c r="AJ43" s="353"/>
      <c r="AK43" s="353"/>
      <c r="AL43" s="353"/>
      <c r="AM43" s="353"/>
      <c r="AN43" s="353"/>
      <c r="AO43" s="353"/>
      <c r="AP43" s="352"/>
    </row>
  </sheetData>
  <mergeCells count="112">
    <mergeCell ref="T3:Z3"/>
    <mergeCell ref="E24:AO24"/>
    <mergeCell ref="E42:AO42"/>
    <mergeCell ref="E23:O23"/>
    <mergeCell ref="P23:U23"/>
    <mergeCell ref="V23:Z23"/>
    <mergeCell ref="AA23:AE23"/>
    <mergeCell ref="AF23:AJ23"/>
    <mergeCell ref="AK23:AO23"/>
    <mergeCell ref="AK22:AO22"/>
    <mergeCell ref="E22:O22"/>
    <mergeCell ref="P22:Q22"/>
    <mergeCell ref="R22:U22"/>
    <mergeCell ref="V22:Z22"/>
    <mergeCell ref="AA22:AE22"/>
    <mergeCell ref="AF22:AJ22"/>
    <mergeCell ref="AF21:AJ21"/>
    <mergeCell ref="AK21:AO21"/>
    <mergeCell ref="E21:F21"/>
    <mergeCell ref="G21:O21"/>
    <mergeCell ref="P21:Q21"/>
    <mergeCell ref="R21:U21"/>
    <mergeCell ref="V21:Z21"/>
    <mergeCell ref="AA21:AE21"/>
    <mergeCell ref="AA19:AE19"/>
    <mergeCell ref="AF19:AJ19"/>
    <mergeCell ref="AK19:AO19"/>
    <mergeCell ref="E19:F19"/>
    <mergeCell ref="G19:H19"/>
    <mergeCell ref="T19:U19"/>
    <mergeCell ref="V19:Z19"/>
    <mergeCell ref="AA20:AE20"/>
    <mergeCell ref="AF20:AJ20"/>
    <mergeCell ref="AK20:AO20"/>
    <mergeCell ref="E20:F20"/>
    <mergeCell ref="G20:H20"/>
    <mergeCell ref="T20:U20"/>
    <mergeCell ref="V20:Z20"/>
    <mergeCell ref="I19:O19"/>
    <mergeCell ref="P19:Q19"/>
    <mergeCell ref="R19:S19"/>
    <mergeCell ref="I20:Q20"/>
    <mergeCell ref="R20:S20"/>
    <mergeCell ref="AA17:AE17"/>
    <mergeCell ref="AF17:AJ17"/>
    <mergeCell ref="AK17:AO17"/>
    <mergeCell ref="E17:F17"/>
    <mergeCell ref="G17:H17"/>
    <mergeCell ref="T17:U17"/>
    <mergeCell ref="V17:Z17"/>
    <mergeCell ref="AA18:AE18"/>
    <mergeCell ref="AF18:AJ18"/>
    <mergeCell ref="AK18:AO18"/>
    <mergeCell ref="E18:F18"/>
    <mergeCell ref="G18:H18"/>
    <mergeCell ref="T18:U18"/>
    <mergeCell ref="V18:Z18"/>
    <mergeCell ref="I17:O17"/>
    <mergeCell ref="P17:Q17"/>
    <mergeCell ref="R17:S17"/>
    <mergeCell ref="I18:O18"/>
    <mergeCell ref="P18:Q18"/>
    <mergeCell ref="R18:S18"/>
    <mergeCell ref="AF16:AJ16"/>
    <mergeCell ref="AK16:AO16"/>
    <mergeCell ref="E16:H16"/>
    <mergeCell ref="T16:U16"/>
    <mergeCell ref="V16:Z16"/>
    <mergeCell ref="AA16:AE16"/>
    <mergeCell ref="E14:Y14"/>
    <mergeCell ref="Z14:AB14"/>
    <mergeCell ref="AC14:AO14"/>
    <mergeCell ref="E15:Y15"/>
    <mergeCell ref="I16:O16"/>
    <mergeCell ref="P16:Q16"/>
    <mergeCell ref="R16:S16"/>
    <mergeCell ref="AK10:AO10"/>
    <mergeCell ref="E9:I9"/>
    <mergeCell ref="J9:O9"/>
    <mergeCell ref="P9:S9"/>
    <mergeCell ref="T9:X9"/>
    <mergeCell ref="Z9:AB9"/>
    <mergeCell ref="AC9:AO9"/>
    <mergeCell ref="E12:N13"/>
    <mergeCell ref="O12:X13"/>
    <mergeCell ref="Z12:AB12"/>
    <mergeCell ref="AC12:AG12"/>
    <mergeCell ref="AH12:AJ12"/>
    <mergeCell ref="AK12:AO12"/>
    <mergeCell ref="Z13:AB13"/>
    <mergeCell ref="AC13:AG13"/>
    <mergeCell ref="AH13:AJ13"/>
    <mergeCell ref="AK13:AO13"/>
    <mergeCell ref="E10:I10"/>
    <mergeCell ref="J10:X10"/>
    <mergeCell ref="Z10:AB10"/>
    <mergeCell ref="AC10:AG10"/>
    <mergeCell ref="AH10:AJ10"/>
    <mergeCell ref="AG4:AI4"/>
    <mergeCell ref="AJ4:AO4"/>
    <mergeCell ref="AC8:AO8"/>
    <mergeCell ref="E8:I8"/>
    <mergeCell ref="J8:L8"/>
    <mergeCell ref="N8:O8"/>
    <mergeCell ref="P8:S8"/>
    <mergeCell ref="T8:X8"/>
    <mergeCell ref="Z8:AB8"/>
    <mergeCell ref="E6:W6"/>
    <mergeCell ref="Z6:AB6"/>
    <mergeCell ref="AC6:AO6"/>
    <mergeCell ref="AC7:AD7"/>
    <mergeCell ref="AF7:AG7"/>
  </mergeCells>
  <phoneticPr fontId="2"/>
  <dataValidations count="1">
    <dataValidation type="list" allowBlank="1" showInputMessage="1" showErrorMessage="1" sqref="P17:Q19">
      <formula1>"10"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00"/>
  </sheetPr>
  <dimension ref="A1:DW81"/>
  <sheetViews>
    <sheetView showGridLines="0" showZeros="0" view="pageBreakPreview" zoomScale="70" zoomScaleNormal="85" zoomScaleSheetLayoutView="70" workbookViewId="0">
      <selection activeCell="AU8" sqref="AU8:AV9"/>
    </sheetView>
  </sheetViews>
  <sheetFormatPr defaultColWidth="8.75" defaultRowHeight="13.5" outlineLevelCol="1" x14ac:dyDescent="0.15"/>
  <cols>
    <col min="1" max="20" width="2.625" style="204" customWidth="1"/>
    <col min="21" max="26" width="2.75" style="204" customWidth="1"/>
    <col min="27" max="60" width="2.625" style="204" customWidth="1"/>
    <col min="61" max="66" width="2.75" style="204" customWidth="1"/>
    <col min="67" max="80" width="2.625" style="204" customWidth="1"/>
    <col min="81" max="100" width="2.625" style="204" hidden="1" customWidth="1" outlineLevel="1"/>
    <col min="101" max="106" width="2.75" style="204" hidden="1" customWidth="1" outlineLevel="1"/>
    <col min="107" max="120" width="2.625" style="204" hidden="1" customWidth="1" outlineLevel="1"/>
    <col min="121" max="121" width="2.625" style="204" customWidth="1" collapsed="1"/>
    <col min="122" max="135" width="2.625" style="204" customWidth="1"/>
    <col min="136" max="145" width="2.125" style="204" customWidth="1"/>
    <col min="146" max="231" width="2.625" style="204" customWidth="1"/>
    <col min="232" max="16384" width="8.75" style="204"/>
  </cols>
  <sheetData>
    <row r="1" spans="1:127" ht="12.95" customHeight="1" x14ac:dyDescent="0.15">
      <c r="A1" s="203"/>
      <c r="B1" s="203"/>
      <c r="C1" s="945" t="s">
        <v>199</v>
      </c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366" t="s">
        <v>269</v>
      </c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  <c r="DO1" s="203"/>
      <c r="DP1" s="203"/>
    </row>
    <row r="2" spans="1:127" ht="12.95" customHeight="1" x14ac:dyDescent="0.15">
      <c r="A2" s="203"/>
      <c r="B2" s="203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205"/>
      <c r="O2" s="205"/>
      <c r="P2" s="946" t="s">
        <v>171</v>
      </c>
      <c r="Q2" s="946"/>
      <c r="R2" s="946"/>
      <c r="S2" s="946"/>
      <c r="T2" s="946"/>
      <c r="U2" s="946"/>
      <c r="V2" s="946"/>
      <c r="W2" s="946"/>
      <c r="X2" s="946"/>
      <c r="Y2" s="946"/>
      <c r="Z2" s="205"/>
      <c r="AA2" s="203"/>
      <c r="AB2" s="203"/>
      <c r="AC2" s="203"/>
      <c r="AD2" s="926" t="s">
        <v>0</v>
      </c>
      <c r="AE2" s="926"/>
      <c r="AF2" s="926"/>
      <c r="AG2" s="947">
        <v>45201</v>
      </c>
      <c r="AH2" s="947"/>
      <c r="AI2" s="947"/>
      <c r="AJ2" s="947"/>
      <c r="AK2" s="947"/>
      <c r="AL2" s="947"/>
      <c r="AM2" s="206"/>
      <c r="AN2" s="206"/>
      <c r="AO2" s="203"/>
      <c r="AP2" s="203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946" t="s">
        <v>171</v>
      </c>
      <c r="BE2" s="946"/>
      <c r="BF2" s="946"/>
      <c r="BG2" s="946"/>
      <c r="BH2" s="946"/>
      <c r="BI2" s="946"/>
      <c r="BJ2" s="946"/>
      <c r="BK2" s="946"/>
      <c r="BL2" s="946"/>
      <c r="BM2" s="946"/>
      <c r="BN2" s="205"/>
      <c r="BO2" s="203"/>
      <c r="BP2" s="203"/>
      <c r="BQ2" s="203"/>
      <c r="BR2" s="926" t="s">
        <v>0</v>
      </c>
      <c r="BS2" s="926"/>
      <c r="BT2" s="926"/>
      <c r="BU2" s="940">
        <f>AG2</f>
        <v>45201</v>
      </c>
      <c r="BV2" s="940"/>
      <c r="BW2" s="940"/>
      <c r="BX2" s="940"/>
      <c r="BY2" s="940"/>
      <c r="BZ2" s="940"/>
      <c r="CA2" s="206"/>
      <c r="CB2" s="206"/>
      <c r="CC2" s="203"/>
      <c r="CD2" s="203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946" t="s">
        <v>171</v>
      </c>
      <c r="CS2" s="946"/>
      <c r="CT2" s="946"/>
      <c r="CU2" s="946"/>
      <c r="CV2" s="946"/>
      <c r="CW2" s="946"/>
      <c r="CX2" s="946"/>
      <c r="CY2" s="946"/>
      <c r="CZ2" s="946"/>
      <c r="DA2" s="946"/>
      <c r="DB2" s="205"/>
      <c r="DC2" s="203"/>
      <c r="DD2" s="203"/>
      <c r="DE2" s="203"/>
      <c r="DF2" s="926" t="s">
        <v>0</v>
      </c>
      <c r="DG2" s="926"/>
      <c r="DH2" s="926"/>
      <c r="DI2" s="940">
        <f ca="1">TODAY()</f>
        <v>45897</v>
      </c>
      <c r="DJ2" s="940"/>
      <c r="DK2" s="940"/>
      <c r="DL2" s="940"/>
      <c r="DM2" s="940"/>
      <c r="DN2" s="940"/>
      <c r="DO2" s="206"/>
      <c r="DP2" s="206"/>
    </row>
    <row r="3" spans="1:127" ht="12.95" customHeight="1" x14ac:dyDescent="0.15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946"/>
      <c r="Q3" s="946"/>
      <c r="R3" s="946"/>
      <c r="S3" s="946"/>
      <c r="T3" s="946"/>
      <c r="U3" s="946"/>
      <c r="V3" s="946"/>
      <c r="W3" s="946"/>
      <c r="X3" s="946"/>
      <c r="Y3" s="946"/>
      <c r="Z3" s="205"/>
      <c r="AA3" s="205"/>
      <c r="AB3" s="205"/>
      <c r="AC3" s="205"/>
      <c r="AD3" s="205"/>
      <c r="AE3" s="205"/>
      <c r="AF3" s="205"/>
      <c r="AG3" s="203"/>
      <c r="AH3" s="203"/>
      <c r="AI3" s="203"/>
      <c r="AJ3" s="203"/>
      <c r="AK3" s="203"/>
      <c r="AL3" s="203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946"/>
      <c r="BE3" s="946"/>
      <c r="BF3" s="946"/>
      <c r="BG3" s="946"/>
      <c r="BH3" s="946"/>
      <c r="BI3" s="946"/>
      <c r="BJ3" s="946"/>
      <c r="BK3" s="946"/>
      <c r="BL3" s="946"/>
      <c r="BM3" s="946"/>
      <c r="BN3" s="205"/>
      <c r="BO3" s="205"/>
      <c r="BP3" s="205"/>
      <c r="BQ3" s="205"/>
      <c r="BR3" s="205"/>
      <c r="BS3" s="205"/>
      <c r="BT3" s="205"/>
      <c r="BU3" s="203"/>
      <c r="BV3" s="203"/>
      <c r="BW3" s="203"/>
      <c r="BX3" s="203"/>
      <c r="BY3" s="203"/>
      <c r="BZ3" s="203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946"/>
      <c r="CS3" s="946"/>
      <c r="CT3" s="946"/>
      <c r="CU3" s="946"/>
      <c r="CV3" s="946"/>
      <c r="CW3" s="946"/>
      <c r="CX3" s="946"/>
      <c r="CY3" s="946"/>
      <c r="CZ3" s="946"/>
      <c r="DA3" s="946"/>
      <c r="DB3" s="205"/>
      <c r="DC3" s="205"/>
      <c r="DD3" s="205"/>
      <c r="DE3" s="205"/>
      <c r="DF3" s="205"/>
      <c r="DG3" s="205"/>
      <c r="DH3" s="205"/>
      <c r="DI3" s="203"/>
      <c r="DJ3" s="203"/>
      <c r="DK3" s="203"/>
      <c r="DL3" s="203"/>
      <c r="DM3" s="203"/>
      <c r="DN3" s="203"/>
      <c r="DO3" s="205"/>
      <c r="DP3" s="205"/>
    </row>
    <row r="4" spans="1:127" ht="18" customHeight="1" x14ac:dyDescent="0.2">
      <c r="A4" s="327"/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941" t="s">
        <v>169</v>
      </c>
      <c r="Q4" s="941"/>
      <c r="R4" s="327"/>
      <c r="S4" s="327"/>
      <c r="T4" s="327"/>
      <c r="U4" s="327"/>
      <c r="V4" s="327"/>
      <c r="W4" s="203"/>
      <c r="X4" s="208"/>
      <c r="Y4" s="942" t="s">
        <v>176</v>
      </c>
      <c r="Z4" s="942"/>
      <c r="AA4" s="942"/>
      <c r="AB4" s="943" t="s">
        <v>240</v>
      </c>
      <c r="AC4" s="943"/>
      <c r="AD4" s="943"/>
      <c r="AE4" s="943"/>
      <c r="AF4" s="943"/>
      <c r="AG4" s="943"/>
      <c r="AH4" s="943"/>
      <c r="AI4" s="943"/>
      <c r="AJ4" s="327"/>
      <c r="AK4" s="327"/>
      <c r="AL4" s="327"/>
      <c r="AM4" s="327"/>
      <c r="AN4" s="327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10"/>
      <c r="BE4" s="210"/>
      <c r="BF4" s="209"/>
      <c r="BG4" s="209"/>
      <c r="BH4" s="209"/>
      <c r="BI4" s="209"/>
      <c r="BJ4" s="209"/>
      <c r="BK4" s="211"/>
      <c r="BL4" s="212"/>
      <c r="BM4" s="213"/>
      <c r="BN4" s="213"/>
      <c r="BO4" s="213"/>
      <c r="BP4" s="212"/>
      <c r="BQ4" s="212"/>
      <c r="BR4" s="212"/>
      <c r="BS4" s="212"/>
      <c r="BT4" s="212"/>
      <c r="BU4" s="212"/>
      <c r="BV4" s="212"/>
      <c r="BW4" s="212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10"/>
      <c r="CS4" s="210"/>
      <c r="CT4" s="209"/>
      <c r="CU4" s="209"/>
      <c r="CV4" s="209"/>
      <c r="CW4" s="209"/>
      <c r="CX4" s="209"/>
      <c r="CY4" s="211"/>
      <c r="CZ4" s="212"/>
      <c r="DA4" s="213"/>
      <c r="DB4" s="213"/>
      <c r="DC4" s="213"/>
      <c r="DD4" s="212"/>
      <c r="DE4" s="212"/>
      <c r="DF4" s="212"/>
      <c r="DG4" s="212"/>
      <c r="DH4" s="212"/>
      <c r="DI4" s="212"/>
      <c r="DJ4" s="212"/>
      <c r="DK4" s="212"/>
      <c r="DL4" s="209"/>
      <c r="DM4" s="209"/>
      <c r="DN4" s="209"/>
      <c r="DO4" s="209"/>
      <c r="DP4" s="209"/>
    </row>
    <row r="5" spans="1:127" ht="12.95" customHeight="1" x14ac:dyDescent="0.2">
      <c r="A5" s="203"/>
      <c r="B5" s="203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941"/>
      <c r="Q5" s="941"/>
      <c r="R5" s="205"/>
      <c r="S5" s="205"/>
      <c r="T5" s="205"/>
      <c r="U5" s="205"/>
      <c r="V5" s="205"/>
      <c r="W5" s="205"/>
      <c r="X5" s="205"/>
      <c r="Y5" s="942" t="s">
        <v>175</v>
      </c>
      <c r="Z5" s="942"/>
      <c r="AA5" s="942"/>
      <c r="AB5" s="944" t="s">
        <v>281</v>
      </c>
      <c r="AC5" s="944"/>
      <c r="AD5" s="214" t="s">
        <v>257</v>
      </c>
      <c r="AE5" s="944" t="s">
        <v>242</v>
      </c>
      <c r="AF5" s="944"/>
      <c r="AG5" s="215"/>
      <c r="AH5" s="215"/>
      <c r="AI5" s="215"/>
      <c r="AJ5" s="215"/>
      <c r="AK5" s="215"/>
      <c r="AL5" s="215"/>
      <c r="AM5" s="203"/>
      <c r="AN5" s="203"/>
      <c r="AO5" s="211"/>
      <c r="AP5" s="211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0"/>
      <c r="BE5" s="210"/>
      <c r="BF5" s="216"/>
      <c r="BG5" s="216"/>
      <c r="BH5" s="216"/>
      <c r="BI5" s="216"/>
      <c r="BJ5" s="216"/>
      <c r="BK5" s="216"/>
      <c r="BL5" s="216"/>
      <c r="BM5" s="213"/>
      <c r="BN5" s="213"/>
      <c r="BO5" s="213"/>
      <c r="BP5" s="217"/>
      <c r="BQ5" s="217"/>
      <c r="BR5" s="218"/>
      <c r="BS5" s="217"/>
      <c r="BT5" s="217"/>
      <c r="BU5" s="219"/>
      <c r="BV5" s="219"/>
      <c r="BW5" s="219"/>
      <c r="BX5" s="219"/>
      <c r="BY5" s="219"/>
      <c r="BZ5" s="219"/>
      <c r="CA5" s="211"/>
      <c r="CB5" s="211"/>
      <c r="CC5" s="211"/>
      <c r="CD5" s="211"/>
      <c r="CE5" s="216"/>
      <c r="CF5" s="216"/>
      <c r="CG5" s="216"/>
      <c r="CH5" s="216"/>
      <c r="CI5" s="216"/>
      <c r="CJ5" s="216"/>
      <c r="CK5" s="216"/>
      <c r="CL5" s="216"/>
      <c r="CM5" s="216"/>
      <c r="CN5" s="216"/>
      <c r="CO5" s="216"/>
      <c r="CP5" s="216"/>
      <c r="CQ5" s="216"/>
      <c r="CR5" s="210"/>
      <c r="CS5" s="210"/>
      <c r="CT5" s="216"/>
      <c r="CU5" s="216"/>
      <c r="CV5" s="216"/>
      <c r="CW5" s="216"/>
      <c r="CX5" s="216"/>
      <c r="CY5" s="216"/>
      <c r="CZ5" s="216"/>
      <c r="DA5" s="213"/>
      <c r="DB5" s="213"/>
      <c r="DC5" s="213"/>
      <c r="DD5" s="217"/>
      <c r="DE5" s="217"/>
      <c r="DF5" s="218"/>
      <c r="DG5" s="217"/>
      <c r="DH5" s="217"/>
      <c r="DI5" s="219"/>
      <c r="DJ5" s="219"/>
      <c r="DK5" s="219"/>
      <c r="DL5" s="219"/>
      <c r="DM5" s="219"/>
      <c r="DN5" s="219"/>
      <c r="DO5" s="211"/>
      <c r="DP5" s="211"/>
      <c r="DQ5" s="220"/>
      <c r="DR5" s="220"/>
      <c r="DS5" s="220"/>
      <c r="DT5" s="220"/>
      <c r="DU5" s="220"/>
      <c r="DV5" s="220"/>
    </row>
    <row r="6" spans="1:127" ht="12.95" customHeight="1" thickBot="1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3"/>
      <c r="Q6" s="203"/>
      <c r="R6" s="205"/>
      <c r="S6" s="205"/>
      <c r="T6" s="205"/>
      <c r="U6" s="221"/>
      <c r="V6" s="205"/>
      <c r="W6" s="205"/>
      <c r="X6" s="205"/>
      <c r="Y6" s="942" t="s">
        <v>185</v>
      </c>
      <c r="Z6" s="942"/>
      <c r="AA6" s="942"/>
      <c r="AB6" s="948" t="s">
        <v>244</v>
      </c>
      <c r="AC6" s="948"/>
      <c r="AD6" s="948"/>
      <c r="AE6" s="948"/>
      <c r="AF6" s="948"/>
      <c r="AG6" s="948"/>
      <c r="AH6" s="948"/>
      <c r="AI6" s="948"/>
      <c r="AJ6" s="948"/>
      <c r="AK6" s="948"/>
      <c r="AL6" s="948"/>
      <c r="AM6" s="222"/>
      <c r="AN6" s="222"/>
      <c r="AO6" s="216"/>
      <c r="AP6" s="216"/>
      <c r="AQ6" s="926"/>
      <c r="AR6" s="926"/>
      <c r="AS6" s="926"/>
      <c r="AT6" s="926"/>
      <c r="AU6" s="950"/>
      <c r="AV6" s="950"/>
      <c r="AW6" s="950"/>
      <c r="AX6" s="950"/>
      <c r="AY6" s="950"/>
      <c r="AZ6" s="950"/>
      <c r="BA6" s="950"/>
      <c r="BB6" s="991"/>
      <c r="BC6" s="991"/>
      <c r="BD6" s="952"/>
      <c r="BE6" s="952"/>
      <c r="BF6" s="952"/>
      <c r="BG6" s="950"/>
      <c r="BH6" s="950"/>
      <c r="BI6" s="950"/>
      <c r="BJ6" s="950"/>
      <c r="BK6" s="950"/>
      <c r="BL6" s="950"/>
      <c r="BM6" s="926"/>
      <c r="BN6" s="926"/>
      <c r="BO6" s="926"/>
      <c r="BP6" s="926"/>
      <c r="BQ6" s="926"/>
      <c r="BR6" s="926"/>
      <c r="BS6" s="926"/>
      <c r="BT6" s="926"/>
      <c r="BU6" s="926"/>
      <c r="BV6" s="926"/>
      <c r="BW6" s="926"/>
      <c r="BX6" s="926"/>
      <c r="BY6" s="926"/>
      <c r="BZ6" s="926"/>
      <c r="CA6" s="223"/>
      <c r="CB6" s="223"/>
      <c r="CC6" s="216"/>
      <c r="CD6" s="216"/>
      <c r="CE6" s="926"/>
      <c r="CF6" s="926"/>
      <c r="CG6" s="926"/>
      <c r="CH6" s="926"/>
      <c r="CI6" s="950"/>
      <c r="CJ6" s="950"/>
      <c r="CK6" s="950"/>
      <c r="CL6" s="950"/>
      <c r="CM6" s="950"/>
      <c r="CN6" s="950"/>
      <c r="CO6" s="950"/>
      <c r="CP6" s="950"/>
      <c r="CQ6" s="950"/>
      <c r="CR6" s="952"/>
      <c r="CS6" s="952"/>
      <c r="CT6" s="952"/>
      <c r="CU6" s="950"/>
      <c r="CV6" s="950"/>
      <c r="CW6" s="950"/>
      <c r="CX6" s="950"/>
      <c r="CY6" s="950"/>
      <c r="CZ6" s="950"/>
      <c r="DA6" s="926"/>
      <c r="DB6" s="926"/>
      <c r="DC6" s="926"/>
      <c r="DD6" s="926"/>
      <c r="DE6" s="926"/>
      <c r="DF6" s="926"/>
      <c r="DG6" s="926"/>
      <c r="DH6" s="926"/>
      <c r="DI6" s="926"/>
      <c r="DJ6" s="926"/>
      <c r="DK6" s="926"/>
      <c r="DL6" s="926"/>
      <c r="DM6" s="926"/>
      <c r="DN6" s="926"/>
      <c r="DO6" s="223"/>
      <c r="DP6" s="223"/>
      <c r="DQ6" s="220"/>
      <c r="DR6" s="220"/>
      <c r="DS6" s="220"/>
      <c r="DT6" s="220"/>
      <c r="DU6" s="220"/>
      <c r="DV6" s="220"/>
      <c r="DW6" s="220"/>
    </row>
    <row r="7" spans="1:127" ht="12.95" customHeight="1" thickTop="1" x14ac:dyDescent="0.15">
      <c r="A7" s="203"/>
      <c r="B7" s="203"/>
      <c r="C7" s="971" t="s">
        <v>2</v>
      </c>
      <c r="D7" s="972"/>
      <c r="E7" s="972"/>
      <c r="F7" s="972"/>
      <c r="G7" s="973"/>
      <c r="H7" s="977" t="s">
        <v>145</v>
      </c>
      <c r="I7" s="978"/>
      <c r="J7" s="978"/>
      <c r="K7" s="978"/>
      <c r="L7" s="979"/>
      <c r="M7" s="355" t="s">
        <v>258</v>
      </c>
      <c r="N7" s="980">
        <f>SUM(C54,AI54)</f>
        <v>450253</v>
      </c>
      <c r="O7" s="981"/>
      <c r="P7" s="981"/>
      <c r="Q7" s="981"/>
      <c r="R7" s="981"/>
      <c r="S7" s="981"/>
      <c r="T7" s="981"/>
      <c r="U7" s="981"/>
      <c r="V7" s="982"/>
      <c r="W7" s="205"/>
      <c r="X7" s="205"/>
      <c r="Y7" s="942" t="s">
        <v>186</v>
      </c>
      <c r="Z7" s="942"/>
      <c r="AA7" s="942"/>
      <c r="AB7" s="948" t="s">
        <v>246</v>
      </c>
      <c r="AC7" s="948"/>
      <c r="AD7" s="948"/>
      <c r="AE7" s="948"/>
      <c r="AF7" s="948"/>
      <c r="AG7" s="948"/>
      <c r="AH7" s="948"/>
      <c r="AI7" s="948"/>
      <c r="AJ7" s="948"/>
      <c r="AK7" s="948"/>
      <c r="AL7" s="948"/>
      <c r="AM7" s="205"/>
      <c r="AN7" s="205"/>
      <c r="AO7" s="211"/>
      <c r="AP7" s="211"/>
      <c r="AQ7" s="926"/>
      <c r="AR7" s="926"/>
      <c r="AS7" s="926"/>
      <c r="AT7" s="926"/>
      <c r="AU7" s="950"/>
      <c r="AV7" s="950"/>
      <c r="AW7" s="950"/>
      <c r="AX7" s="950"/>
      <c r="AY7" s="950"/>
      <c r="AZ7" s="950"/>
      <c r="BA7" s="991"/>
      <c r="BB7" s="991"/>
      <c r="BC7" s="991"/>
      <c r="BD7" s="954"/>
      <c r="BE7" s="954"/>
      <c r="BF7" s="954"/>
      <c r="BG7" s="950"/>
      <c r="BH7" s="950"/>
      <c r="BI7" s="950"/>
      <c r="BJ7" s="950"/>
      <c r="BK7" s="950"/>
      <c r="BL7" s="950"/>
      <c r="BM7" s="926"/>
      <c r="BN7" s="926"/>
      <c r="BO7" s="926"/>
      <c r="BP7" s="926"/>
      <c r="BQ7" s="926"/>
      <c r="BR7" s="926"/>
      <c r="BS7" s="926"/>
      <c r="BT7" s="926"/>
      <c r="BU7" s="926"/>
      <c r="BV7" s="926"/>
      <c r="BW7" s="926"/>
      <c r="BX7" s="926"/>
      <c r="BY7" s="926"/>
      <c r="BZ7" s="926"/>
      <c r="CA7" s="216"/>
      <c r="CB7" s="216"/>
      <c r="CC7" s="211"/>
      <c r="CD7" s="211"/>
      <c r="CE7" s="953"/>
      <c r="CF7" s="953"/>
      <c r="CG7" s="953"/>
      <c r="CH7" s="953"/>
      <c r="CI7" s="951"/>
      <c r="CJ7" s="951"/>
      <c r="CK7" s="951"/>
      <c r="CL7" s="951"/>
      <c r="CM7" s="951"/>
      <c r="CN7" s="951"/>
      <c r="CO7" s="951"/>
      <c r="CP7" s="951"/>
      <c r="CQ7" s="951"/>
      <c r="CR7" s="955"/>
      <c r="CS7" s="955"/>
      <c r="CT7" s="955"/>
      <c r="CU7" s="951"/>
      <c r="CV7" s="951"/>
      <c r="CW7" s="951"/>
      <c r="CX7" s="951"/>
      <c r="CY7" s="951"/>
      <c r="CZ7" s="951"/>
      <c r="DA7" s="953"/>
      <c r="DB7" s="953"/>
      <c r="DC7" s="953"/>
      <c r="DD7" s="953"/>
      <c r="DE7" s="953"/>
      <c r="DF7" s="953"/>
      <c r="DG7" s="953"/>
      <c r="DH7" s="953"/>
      <c r="DI7" s="953"/>
      <c r="DJ7" s="953"/>
      <c r="DK7" s="953"/>
      <c r="DL7" s="953"/>
      <c r="DM7" s="953"/>
      <c r="DN7" s="953"/>
      <c r="DO7" s="216"/>
      <c r="DP7" s="216"/>
      <c r="DQ7" s="220"/>
      <c r="DR7" s="220"/>
      <c r="DS7" s="220"/>
    </row>
    <row r="8" spans="1:127" ht="12.95" customHeight="1" thickBot="1" x14ac:dyDescent="0.2">
      <c r="A8" s="203"/>
      <c r="B8" s="203"/>
      <c r="C8" s="974"/>
      <c r="D8" s="975"/>
      <c r="E8" s="975"/>
      <c r="F8" s="975"/>
      <c r="G8" s="976"/>
      <c r="H8" s="987" t="s">
        <v>144</v>
      </c>
      <c r="I8" s="988"/>
      <c r="J8" s="988"/>
      <c r="K8" s="988"/>
      <c r="L8" s="989"/>
      <c r="M8" s="354"/>
      <c r="N8" s="983"/>
      <c r="O8" s="984"/>
      <c r="P8" s="984"/>
      <c r="Q8" s="984"/>
      <c r="R8" s="984"/>
      <c r="S8" s="985"/>
      <c r="T8" s="985"/>
      <c r="U8" s="985"/>
      <c r="V8" s="986"/>
      <c r="W8" s="203"/>
      <c r="X8" s="203"/>
      <c r="Y8" s="942" t="s">
        <v>177</v>
      </c>
      <c r="Z8" s="942"/>
      <c r="AA8" s="942"/>
      <c r="AB8" s="949" t="s">
        <v>248</v>
      </c>
      <c r="AC8" s="949"/>
      <c r="AD8" s="949"/>
      <c r="AE8" s="949"/>
      <c r="AF8" s="990" t="s">
        <v>21</v>
      </c>
      <c r="AG8" s="990"/>
      <c r="AH8" s="990"/>
      <c r="AI8" s="949" t="s">
        <v>251</v>
      </c>
      <c r="AJ8" s="949" t="s">
        <v>250</v>
      </c>
      <c r="AK8" s="949"/>
      <c r="AL8" s="949"/>
      <c r="AM8" s="203"/>
      <c r="AN8" s="203"/>
      <c r="AO8" s="211"/>
      <c r="AP8" s="211"/>
      <c r="AQ8" s="923" t="s">
        <v>117</v>
      </c>
      <c r="AR8" s="921"/>
      <c r="AS8" s="921"/>
      <c r="AT8" s="921"/>
      <c r="AU8" s="956" t="s">
        <v>114</v>
      </c>
      <c r="AV8" s="956"/>
      <c r="AW8" s="958" t="s">
        <v>179</v>
      </c>
      <c r="AX8" s="959"/>
      <c r="AY8" s="959"/>
      <c r="AZ8" s="960"/>
      <c r="BA8" s="961" t="s">
        <v>187</v>
      </c>
      <c r="BB8" s="962"/>
      <c r="BC8" s="963"/>
      <c r="BD8" s="967" t="s">
        <v>166</v>
      </c>
      <c r="BE8" s="968"/>
      <c r="BF8" s="969"/>
      <c r="BG8" s="1031" t="s">
        <v>167</v>
      </c>
      <c r="BH8" s="928"/>
      <c r="BI8" s="928"/>
      <c r="BJ8" s="928" t="s">
        <v>168</v>
      </c>
      <c r="BK8" s="928"/>
      <c r="BL8" s="1019"/>
      <c r="BM8" s="923" t="s">
        <v>113</v>
      </c>
      <c r="BN8" s="921"/>
      <c r="BO8" s="921"/>
      <c r="BP8" s="921"/>
      <c r="BQ8" s="921"/>
      <c r="BR8" s="921"/>
      <c r="BS8" s="921"/>
      <c r="BT8" s="921"/>
      <c r="BU8" s="921"/>
      <c r="BV8" s="921"/>
      <c r="BW8" s="921"/>
      <c r="BX8" s="921"/>
      <c r="BY8" s="921"/>
      <c r="BZ8" s="922"/>
      <c r="CA8" s="211"/>
      <c r="CB8" s="211"/>
      <c r="CC8" s="211"/>
      <c r="CD8" s="211"/>
      <c r="CE8" s="923" t="s">
        <v>117</v>
      </c>
      <c r="CF8" s="921"/>
      <c r="CG8" s="921"/>
      <c r="CH8" s="922"/>
      <c r="CI8" s="958" t="s">
        <v>114</v>
      </c>
      <c r="CJ8" s="960"/>
      <c r="CK8" s="1213" t="s">
        <v>179</v>
      </c>
      <c r="CL8" s="1214"/>
      <c r="CM8" s="1214"/>
      <c r="CN8" s="1215"/>
      <c r="CO8" s="958" t="s">
        <v>187</v>
      </c>
      <c r="CP8" s="959"/>
      <c r="CQ8" s="1013"/>
      <c r="CR8" s="1016" t="s">
        <v>166</v>
      </c>
      <c r="CS8" s="1017"/>
      <c r="CT8" s="1018"/>
      <c r="CU8" s="958" t="s">
        <v>167</v>
      </c>
      <c r="CV8" s="959"/>
      <c r="CW8" s="1013"/>
      <c r="CX8" s="1019" t="s">
        <v>168</v>
      </c>
      <c r="CY8" s="959"/>
      <c r="CZ8" s="960"/>
      <c r="DA8" s="923" t="s">
        <v>113</v>
      </c>
      <c r="DB8" s="921"/>
      <c r="DC8" s="921"/>
      <c r="DD8" s="921"/>
      <c r="DE8" s="921"/>
      <c r="DF8" s="921"/>
      <c r="DG8" s="921"/>
      <c r="DH8" s="921"/>
      <c r="DI8" s="921"/>
      <c r="DJ8" s="921"/>
      <c r="DK8" s="921"/>
      <c r="DL8" s="921"/>
      <c r="DM8" s="921"/>
      <c r="DN8" s="922"/>
      <c r="DO8" s="211"/>
      <c r="DP8" s="211"/>
    </row>
    <row r="9" spans="1:127" ht="12.95" customHeight="1" thickTop="1" thickBot="1" x14ac:dyDescent="0.2">
      <c r="A9" s="203"/>
      <c r="B9" s="203"/>
      <c r="C9" s="994" t="s">
        <v>5</v>
      </c>
      <c r="D9" s="995"/>
      <c r="E9" s="995"/>
      <c r="F9" s="995"/>
      <c r="G9" s="996"/>
      <c r="H9" s="1022" t="s">
        <v>260</v>
      </c>
      <c r="I9" s="1023"/>
      <c r="J9" s="1023"/>
      <c r="K9" s="1023"/>
      <c r="L9" s="1023"/>
      <c r="M9" s="1024"/>
      <c r="N9" s="1025" t="s">
        <v>178</v>
      </c>
      <c r="O9" s="1026"/>
      <c r="P9" s="1026"/>
      <c r="Q9" s="1027"/>
      <c r="R9" s="1028" t="s">
        <v>262</v>
      </c>
      <c r="S9" s="1029"/>
      <c r="T9" s="1029"/>
      <c r="U9" s="1029"/>
      <c r="V9" s="1030"/>
      <c r="W9" s="443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11"/>
      <c r="AP9" s="211"/>
      <c r="AQ9" s="925"/>
      <c r="AR9" s="926"/>
      <c r="AS9" s="926"/>
      <c r="AT9" s="926"/>
      <c r="AU9" s="957"/>
      <c r="AV9" s="957"/>
      <c r="AW9" s="915" t="s">
        <v>172</v>
      </c>
      <c r="AX9" s="916"/>
      <c r="AY9" s="917" t="s">
        <v>150</v>
      </c>
      <c r="AZ9" s="970"/>
      <c r="BA9" s="964"/>
      <c r="BB9" s="965"/>
      <c r="BC9" s="966"/>
      <c r="BD9" s="918" t="s">
        <v>126</v>
      </c>
      <c r="BE9" s="919"/>
      <c r="BF9" s="920"/>
      <c r="BG9" s="1032"/>
      <c r="BH9" s="930"/>
      <c r="BI9" s="930"/>
      <c r="BJ9" s="930"/>
      <c r="BK9" s="930"/>
      <c r="BL9" s="1033"/>
      <c r="BM9" s="923" t="s">
        <v>114</v>
      </c>
      <c r="BN9" s="921"/>
      <c r="BO9" s="921"/>
      <c r="BP9" s="922"/>
      <c r="BQ9" s="923" t="s">
        <v>172</v>
      </c>
      <c r="BR9" s="921"/>
      <c r="BS9" s="921"/>
      <c r="BT9" s="924" t="s">
        <v>150</v>
      </c>
      <c r="BU9" s="921"/>
      <c r="BV9" s="922"/>
      <c r="BW9" s="925"/>
      <c r="BX9" s="926"/>
      <c r="BY9" s="926"/>
      <c r="BZ9" s="927"/>
      <c r="CA9" s="224"/>
      <c r="CB9" s="224"/>
      <c r="CC9" s="211"/>
      <c r="CD9" s="211"/>
      <c r="CE9" s="992"/>
      <c r="CF9" s="953"/>
      <c r="CG9" s="953"/>
      <c r="CH9" s="993"/>
      <c r="CI9" s="1014"/>
      <c r="CJ9" s="1021"/>
      <c r="CK9" s="1001" t="s">
        <v>172</v>
      </c>
      <c r="CL9" s="1002"/>
      <c r="CM9" s="1003" t="s">
        <v>150</v>
      </c>
      <c r="CN9" s="1004"/>
      <c r="CO9" s="1014"/>
      <c r="CP9" s="951"/>
      <c r="CQ9" s="1015"/>
      <c r="CR9" s="1005" t="s">
        <v>126</v>
      </c>
      <c r="CS9" s="1006"/>
      <c r="CT9" s="1007"/>
      <c r="CU9" s="1014"/>
      <c r="CV9" s="951"/>
      <c r="CW9" s="1015"/>
      <c r="CX9" s="1020"/>
      <c r="CY9" s="951"/>
      <c r="CZ9" s="1021"/>
      <c r="DA9" s="1008" t="s">
        <v>114</v>
      </c>
      <c r="DB9" s="1009"/>
      <c r="DC9" s="1009"/>
      <c r="DD9" s="1010"/>
      <c r="DE9" s="1008" t="s">
        <v>172</v>
      </c>
      <c r="DF9" s="1009"/>
      <c r="DG9" s="1011"/>
      <c r="DH9" s="1012" t="s">
        <v>150</v>
      </c>
      <c r="DI9" s="1009"/>
      <c r="DJ9" s="1010"/>
      <c r="DK9" s="992"/>
      <c r="DL9" s="953"/>
      <c r="DM9" s="953"/>
      <c r="DN9" s="993"/>
      <c r="DO9" s="224"/>
      <c r="DP9" s="224"/>
    </row>
    <row r="10" spans="1:127" ht="12.95" customHeight="1" thickTop="1" thickBot="1" x14ac:dyDescent="0.2">
      <c r="A10" s="203"/>
      <c r="B10" s="203"/>
      <c r="C10" s="994" t="s">
        <v>6</v>
      </c>
      <c r="D10" s="995"/>
      <c r="E10" s="995"/>
      <c r="F10" s="995"/>
      <c r="G10" s="996"/>
      <c r="H10" s="997" t="s">
        <v>261</v>
      </c>
      <c r="I10" s="998"/>
      <c r="J10" s="998"/>
      <c r="K10" s="998"/>
      <c r="L10" s="998"/>
      <c r="M10" s="998"/>
      <c r="N10" s="998"/>
      <c r="O10" s="998"/>
      <c r="P10" s="998"/>
      <c r="Q10" s="998"/>
      <c r="R10" s="998"/>
      <c r="S10" s="998"/>
      <c r="T10" s="998"/>
      <c r="U10" s="998"/>
      <c r="V10" s="999"/>
      <c r="W10" s="443"/>
      <c r="X10" s="870" t="s">
        <v>10</v>
      </c>
      <c r="Y10" s="871"/>
      <c r="Z10" s="871"/>
      <c r="AA10" s="872" t="s">
        <v>290</v>
      </c>
      <c r="AB10" s="873"/>
      <c r="AC10" s="873"/>
      <c r="AD10" s="873"/>
      <c r="AE10" s="874"/>
      <c r="AF10" s="875" t="s">
        <v>9</v>
      </c>
      <c r="AG10" s="876"/>
      <c r="AH10" s="877"/>
      <c r="AI10" s="878" t="s">
        <v>291</v>
      </c>
      <c r="AJ10" s="878"/>
      <c r="AK10" s="878"/>
      <c r="AL10" s="878"/>
      <c r="AM10" s="879"/>
      <c r="AN10" s="224"/>
      <c r="AO10" s="211"/>
      <c r="AP10" s="211"/>
      <c r="AQ10" s="912">
        <v>45209</v>
      </c>
      <c r="AR10" s="913"/>
      <c r="AS10" s="913"/>
      <c r="AT10" s="914"/>
      <c r="AU10" s="913">
        <v>1</v>
      </c>
      <c r="AV10" s="914"/>
      <c r="AW10" s="913"/>
      <c r="AX10" s="914"/>
      <c r="AY10" s="934"/>
      <c r="AZ10" s="913"/>
      <c r="BA10" s="1000">
        <v>22000</v>
      </c>
      <c r="BB10" s="935"/>
      <c r="BC10" s="936"/>
      <c r="BD10" s="900">
        <f t="shared" ref="BD10" si="0">ROUND(BA10*0.8,0)</f>
        <v>17600</v>
      </c>
      <c r="BE10" s="901"/>
      <c r="BF10" s="901"/>
      <c r="BG10" s="902">
        <f t="shared" ref="BG10:BG40" si="1">ROUND(BA10/8*1.25,0)</f>
        <v>3438</v>
      </c>
      <c r="BH10" s="903"/>
      <c r="BI10" s="903"/>
      <c r="BJ10" s="903">
        <f t="shared" ref="BJ10:BJ40" si="2">ROUND(BA10/8*1.25,0)</f>
        <v>3438</v>
      </c>
      <c r="BK10" s="903"/>
      <c r="BL10" s="1084"/>
      <c r="BM10" s="1040">
        <f t="shared" ref="BM10" si="3">ROUND(BD10*AU10,0)</f>
        <v>17600</v>
      </c>
      <c r="BN10" s="937"/>
      <c r="BO10" s="937"/>
      <c r="BP10" s="938"/>
      <c r="BQ10" s="933">
        <f t="shared" ref="BQ10" si="4">ROUND(BG10*AW10,0)</f>
        <v>0</v>
      </c>
      <c r="BR10" s="933"/>
      <c r="BS10" s="939"/>
      <c r="BT10" s="932">
        <f t="shared" ref="BT10" si="5">ROUND(BJ10*AY10,0)</f>
        <v>0</v>
      </c>
      <c r="BU10" s="933"/>
      <c r="BV10" s="933"/>
      <c r="BW10" s="907">
        <f t="shared" ref="BW10" si="6">SUM(BM10:BV11)</f>
        <v>22000</v>
      </c>
      <c r="BX10" s="908"/>
      <c r="BY10" s="908"/>
      <c r="BZ10" s="908"/>
      <c r="CA10" s="224"/>
      <c r="CB10" s="224"/>
      <c r="CC10" s="211"/>
      <c r="CD10" s="211"/>
      <c r="CE10" s="1085"/>
      <c r="CF10" s="1086"/>
      <c r="CG10" s="1086"/>
      <c r="CH10" s="1087"/>
      <c r="CI10" s="1063"/>
      <c r="CJ10" s="1064"/>
      <c r="CK10" s="1063"/>
      <c r="CL10" s="1067"/>
      <c r="CM10" s="1069"/>
      <c r="CN10" s="1064"/>
      <c r="CO10" s="1071"/>
      <c r="CP10" s="1072"/>
      <c r="CQ10" s="1073"/>
      <c r="CR10" s="1077">
        <f t="shared" ref="CR10" si="7">ROUND(CO10*0.8,0)</f>
        <v>0</v>
      </c>
      <c r="CS10" s="1078"/>
      <c r="CT10" s="1079"/>
      <c r="CU10" s="1080">
        <f t="shared" ref="CU10" si="8">ROUND(CO10/8*1.25,0)</f>
        <v>0</v>
      </c>
      <c r="CV10" s="1035"/>
      <c r="CW10" s="1081"/>
      <c r="CX10" s="1034">
        <f t="shared" ref="CX10" si="9">ROUND(CO10/8*1.25,0)</f>
        <v>0</v>
      </c>
      <c r="CY10" s="1035"/>
      <c r="CZ10" s="1036"/>
      <c r="DA10" s="1040">
        <f t="shared" ref="DA10" si="10">ROUND(CR10*CI10,0)</f>
        <v>0</v>
      </c>
      <c r="DB10" s="937"/>
      <c r="DC10" s="937"/>
      <c r="DD10" s="938"/>
      <c r="DE10" s="1041">
        <f t="shared" ref="DE10" si="11">ROUND(CU10*CK10,0)</f>
        <v>0</v>
      </c>
      <c r="DF10" s="1042"/>
      <c r="DG10" s="1043"/>
      <c r="DH10" s="1047">
        <f t="shared" ref="DH10" si="12">ROUND(CX10*CM10,0)</f>
        <v>0</v>
      </c>
      <c r="DI10" s="1042"/>
      <c r="DJ10" s="1048"/>
      <c r="DK10" s="1051">
        <f t="shared" ref="DK10" si="13">SUM(DA10:DJ11)</f>
        <v>0</v>
      </c>
      <c r="DL10" s="1052"/>
      <c r="DM10" s="1052"/>
      <c r="DN10" s="1053"/>
      <c r="DO10" s="224"/>
      <c r="DP10" s="224"/>
    </row>
    <row r="11" spans="1:127" ht="12.95" customHeight="1" thickTop="1" x14ac:dyDescent="0.15">
      <c r="A11" s="203"/>
      <c r="B11" s="203"/>
      <c r="C11" s="1057" t="s">
        <v>152</v>
      </c>
      <c r="D11" s="1057"/>
      <c r="E11" s="1057"/>
      <c r="F11" s="1057"/>
      <c r="G11" s="1057"/>
      <c r="H11" s="1057"/>
      <c r="I11" s="1057"/>
      <c r="J11" s="1057"/>
      <c r="K11" s="1057"/>
      <c r="L11" s="1057"/>
      <c r="M11" s="1057"/>
      <c r="N11" s="1057"/>
      <c r="O11" s="1057"/>
      <c r="P11" s="1057"/>
      <c r="Q11" s="1057"/>
      <c r="R11" s="1057"/>
      <c r="S11" s="1057"/>
      <c r="T11" s="203"/>
      <c r="U11" s="203"/>
      <c r="V11" s="225"/>
      <c r="W11" s="224"/>
      <c r="X11" s="880" t="s">
        <v>11</v>
      </c>
      <c r="Y11" s="881"/>
      <c r="Z11" s="881"/>
      <c r="AA11" s="882" t="s">
        <v>292</v>
      </c>
      <c r="AB11" s="883"/>
      <c r="AC11" s="883"/>
      <c r="AD11" s="883"/>
      <c r="AE11" s="884"/>
      <c r="AF11" s="885" t="s">
        <v>12</v>
      </c>
      <c r="AG11" s="886"/>
      <c r="AH11" s="887"/>
      <c r="AI11" s="888">
        <v>1234567</v>
      </c>
      <c r="AJ11" s="888"/>
      <c r="AK11" s="888"/>
      <c r="AL11" s="888"/>
      <c r="AM11" s="889"/>
      <c r="AN11" s="224"/>
      <c r="AO11" s="211"/>
      <c r="AP11" s="211"/>
      <c r="AQ11" s="913"/>
      <c r="AR11" s="913"/>
      <c r="AS11" s="913"/>
      <c r="AT11" s="914"/>
      <c r="AU11" s="913"/>
      <c r="AV11" s="914"/>
      <c r="AW11" s="913"/>
      <c r="AX11" s="914"/>
      <c r="AY11" s="934"/>
      <c r="AZ11" s="913"/>
      <c r="BA11" s="1000"/>
      <c r="BB11" s="935"/>
      <c r="BC11" s="936"/>
      <c r="BD11" s="905">
        <f t="shared" ref="BD11" si="14">ROUND(BA10*0.2,0)</f>
        <v>4400</v>
      </c>
      <c r="BE11" s="906"/>
      <c r="BF11" s="906"/>
      <c r="BG11" s="902"/>
      <c r="BH11" s="903"/>
      <c r="BI11" s="903"/>
      <c r="BJ11" s="903"/>
      <c r="BK11" s="903"/>
      <c r="BL11" s="1084"/>
      <c r="BM11" s="1059">
        <f t="shared" ref="BM11" si="15">ROUND(BD11*AU10,0)</f>
        <v>4400</v>
      </c>
      <c r="BN11" s="910"/>
      <c r="BO11" s="910"/>
      <c r="BP11" s="911"/>
      <c r="BQ11" s="933"/>
      <c r="BR11" s="933"/>
      <c r="BS11" s="939"/>
      <c r="BT11" s="932"/>
      <c r="BU11" s="933"/>
      <c r="BV11" s="933"/>
      <c r="BW11" s="909"/>
      <c r="BX11" s="908"/>
      <c r="BY11" s="908"/>
      <c r="BZ11" s="908"/>
      <c r="CA11" s="224"/>
      <c r="CB11" s="224"/>
      <c r="CC11" s="211"/>
      <c r="CD11" s="211"/>
      <c r="CE11" s="1088"/>
      <c r="CF11" s="1089"/>
      <c r="CG11" s="1089"/>
      <c r="CH11" s="1090"/>
      <c r="CI11" s="1065"/>
      <c r="CJ11" s="1066"/>
      <c r="CK11" s="1065"/>
      <c r="CL11" s="1068"/>
      <c r="CM11" s="1070"/>
      <c r="CN11" s="1066"/>
      <c r="CO11" s="1074"/>
      <c r="CP11" s="1075"/>
      <c r="CQ11" s="1076"/>
      <c r="CR11" s="1060">
        <f t="shared" ref="CR11" si="16">ROUND(CO10*0.2,0)</f>
        <v>0</v>
      </c>
      <c r="CS11" s="1061"/>
      <c r="CT11" s="1062"/>
      <c r="CU11" s="1082"/>
      <c r="CV11" s="1038"/>
      <c r="CW11" s="1083"/>
      <c r="CX11" s="1037"/>
      <c r="CY11" s="1038"/>
      <c r="CZ11" s="1039"/>
      <c r="DA11" s="1059">
        <f t="shared" ref="DA11" si="17">ROUND(CR11*CI10,0)</f>
        <v>0</v>
      </c>
      <c r="DB11" s="910"/>
      <c r="DC11" s="910"/>
      <c r="DD11" s="911"/>
      <c r="DE11" s="1044"/>
      <c r="DF11" s="1045"/>
      <c r="DG11" s="1046"/>
      <c r="DH11" s="1049"/>
      <c r="DI11" s="1045"/>
      <c r="DJ11" s="1050"/>
      <c r="DK11" s="1054"/>
      <c r="DL11" s="1055"/>
      <c r="DM11" s="1055"/>
      <c r="DN11" s="1056"/>
      <c r="DO11" s="224"/>
      <c r="DP11" s="224"/>
    </row>
    <row r="12" spans="1:127" ht="12.95" customHeight="1" thickBot="1" x14ac:dyDescent="0.2">
      <c r="A12" s="203"/>
      <c r="B12" s="203"/>
      <c r="C12" s="1058"/>
      <c r="D12" s="1058"/>
      <c r="E12" s="1058"/>
      <c r="F12" s="1058"/>
      <c r="G12" s="1058"/>
      <c r="H12" s="1058"/>
      <c r="I12" s="1058"/>
      <c r="J12" s="1058"/>
      <c r="K12" s="1058"/>
      <c r="L12" s="1058"/>
      <c r="M12" s="1058"/>
      <c r="N12" s="1058"/>
      <c r="O12" s="1058"/>
      <c r="P12" s="1058"/>
      <c r="Q12" s="1058"/>
      <c r="R12" s="1058"/>
      <c r="S12" s="1058"/>
      <c r="T12" s="203"/>
      <c r="U12" s="203"/>
      <c r="V12" s="203"/>
      <c r="W12" s="203"/>
      <c r="X12" s="890" t="s">
        <v>23</v>
      </c>
      <c r="Y12" s="891"/>
      <c r="Z12" s="891"/>
      <c r="AA12" s="892" t="s">
        <v>293</v>
      </c>
      <c r="AB12" s="892"/>
      <c r="AC12" s="892"/>
      <c r="AD12" s="892"/>
      <c r="AE12" s="892"/>
      <c r="AF12" s="892"/>
      <c r="AG12" s="892"/>
      <c r="AH12" s="892"/>
      <c r="AI12" s="892"/>
      <c r="AJ12" s="892"/>
      <c r="AK12" s="892"/>
      <c r="AL12" s="892"/>
      <c r="AM12" s="893"/>
      <c r="AN12" s="211"/>
      <c r="AO12" s="211"/>
      <c r="AP12" s="211"/>
      <c r="AQ12" s="912">
        <v>45210</v>
      </c>
      <c r="AR12" s="913"/>
      <c r="AS12" s="913"/>
      <c r="AT12" s="914"/>
      <c r="AU12" s="913">
        <v>1</v>
      </c>
      <c r="AV12" s="914"/>
      <c r="AW12" s="913"/>
      <c r="AX12" s="914"/>
      <c r="AY12" s="934"/>
      <c r="AZ12" s="913"/>
      <c r="BA12" s="1000">
        <v>22000</v>
      </c>
      <c r="BB12" s="935"/>
      <c r="BC12" s="936"/>
      <c r="BD12" s="900">
        <f t="shared" ref="BD12" si="18">ROUND(BA12*0.8,0)</f>
        <v>17600</v>
      </c>
      <c r="BE12" s="901"/>
      <c r="BF12" s="901"/>
      <c r="BG12" s="902">
        <f t="shared" si="1"/>
        <v>3438</v>
      </c>
      <c r="BH12" s="903"/>
      <c r="BI12" s="903"/>
      <c r="BJ12" s="903">
        <f t="shared" si="2"/>
        <v>3438</v>
      </c>
      <c r="BK12" s="903"/>
      <c r="BL12" s="1084"/>
      <c r="BM12" s="1040">
        <f t="shared" ref="BM12" si="19">ROUND(BD12*AU12,0)</f>
        <v>17600</v>
      </c>
      <c r="BN12" s="937"/>
      <c r="BO12" s="937"/>
      <c r="BP12" s="938"/>
      <c r="BQ12" s="933">
        <f t="shared" ref="BQ12" si="20">ROUND(BG12*AW12,0)</f>
        <v>0</v>
      </c>
      <c r="BR12" s="933"/>
      <c r="BS12" s="939"/>
      <c r="BT12" s="932">
        <f t="shared" ref="BT12" si="21">ROUND(BJ12*AY12,0)</f>
        <v>0</v>
      </c>
      <c r="BU12" s="933"/>
      <c r="BV12" s="933"/>
      <c r="BW12" s="907">
        <f t="shared" ref="BW12" si="22">SUM(BM12:BV13)</f>
        <v>22000</v>
      </c>
      <c r="BX12" s="908"/>
      <c r="BY12" s="908"/>
      <c r="BZ12" s="908"/>
      <c r="CA12" s="211"/>
      <c r="CB12" s="211"/>
      <c r="CC12" s="211"/>
      <c r="CD12" s="211"/>
      <c r="CE12" s="1085"/>
      <c r="CF12" s="1086"/>
      <c r="CG12" s="1086"/>
      <c r="CH12" s="1087"/>
      <c r="CI12" s="1063"/>
      <c r="CJ12" s="1064"/>
      <c r="CK12" s="1063"/>
      <c r="CL12" s="1067"/>
      <c r="CM12" s="1069"/>
      <c r="CN12" s="1064"/>
      <c r="CO12" s="1071"/>
      <c r="CP12" s="1072"/>
      <c r="CQ12" s="1073"/>
      <c r="CR12" s="1077">
        <f t="shared" ref="CR12" si="23">ROUND(CO12*0.8,0)</f>
        <v>0</v>
      </c>
      <c r="CS12" s="1078"/>
      <c r="CT12" s="1079"/>
      <c r="CU12" s="1080">
        <f t="shared" ref="CU12" si="24">ROUND(CO12/8*1.25,0)</f>
        <v>0</v>
      </c>
      <c r="CV12" s="1035"/>
      <c r="CW12" s="1081"/>
      <c r="CX12" s="1034">
        <f t="shared" ref="CX12" si="25">ROUND(CO12/8*1.25,0)</f>
        <v>0</v>
      </c>
      <c r="CY12" s="1035"/>
      <c r="CZ12" s="1036"/>
      <c r="DA12" s="1040">
        <f t="shared" ref="DA12" si="26">ROUND(CR12*CI12,0)</f>
        <v>0</v>
      </c>
      <c r="DB12" s="937"/>
      <c r="DC12" s="937"/>
      <c r="DD12" s="938"/>
      <c r="DE12" s="1041">
        <f t="shared" ref="DE12" si="27">ROUND(CU12*CK12,0)</f>
        <v>0</v>
      </c>
      <c r="DF12" s="1042"/>
      <c r="DG12" s="1043"/>
      <c r="DH12" s="1047">
        <f t="shared" ref="DH12" si="28">ROUND(CX12*CM12,0)</f>
        <v>0</v>
      </c>
      <c r="DI12" s="1042"/>
      <c r="DJ12" s="1048"/>
      <c r="DK12" s="1051">
        <f t="shared" ref="DK12" si="29">SUM(DA12:DJ13)</f>
        <v>0</v>
      </c>
      <c r="DL12" s="1052"/>
      <c r="DM12" s="1052"/>
      <c r="DN12" s="1053"/>
      <c r="DO12" s="211"/>
      <c r="DP12" s="211"/>
    </row>
    <row r="13" spans="1:127" ht="12.95" customHeight="1" x14ac:dyDescent="0.15">
      <c r="A13" s="203"/>
      <c r="B13" s="203"/>
      <c r="C13" s="1058"/>
      <c r="D13" s="1058"/>
      <c r="E13" s="1058"/>
      <c r="F13" s="1058"/>
      <c r="G13" s="1058"/>
      <c r="H13" s="1058"/>
      <c r="I13" s="1058"/>
      <c r="J13" s="1058"/>
      <c r="K13" s="1058"/>
      <c r="L13" s="1058"/>
      <c r="M13" s="1058"/>
      <c r="N13" s="1058"/>
      <c r="O13" s="1058"/>
      <c r="P13" s="1058"/>
      <c r="Q13" s="1058"/>
      <c r="R13" s="1058"/>
      <c r="S13" s="1058"/>
      <c r="T13" s="203"/>
      <c r="U13" s="203"/>
      <c r="V13" s="203"/>
      <c r="W13" s="203"/>
      <c r="X13" s="203"/>
      <c r="Y13" s="203"/>
      <c r="Z13" s="203"/>
      <c r="AA13" s="203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913"/>
      <c r="AR13" s="913"/>
      <c r="AS13" s="913"/>
      <c r="AT13" s="914"/>
      <c r="AU13" s="913"/>
      <c r="AV13" s="914"/>
      <c r="AW13" s="913"/>
      <c r="AX13" s="914"/>
      <c r="AY13" s="934"/>
      <c r="AZ13" s="913"/>
      <c r="BA13" s="1000"/>
      <c r="BB13" s="935"/>
      <c r="BC13" s="936"/>
      <c r="BD13" s="905">
        <f t="shared" ref="BD13" si="30">ROUND(BA12*0.2,0)</f>
        <v>4400</v>
      </c>
      <c r="BE13" s="906"/>
      <c r="BF13" s="906"/>
      <c r="BG13" s="902"/>
      <c r="BH13" s="903"/>
      <c r="BI13" s="903"/>
      <c r="BJ13" s="903"/>
      <c r="BK13" s="903"/>
      <c r="BL13" s="1084"/>
      <c r="BM13" s="1059">
        <f t="shared" ref="BM13" si="31">ROUND(BD13*AU12,0)</f>
        <v>4400</v>
      </c>
      <c r="BN13" s="910"/>
      <c r="BO13" s="910"/>
      <c r="BP13" s="911"/>
      <c r="BQ13" s="933"/>
      <c r="BR13" s="933"/>
      <c r="BS13" s="939"/>
      <c r="BT13" s="932"/>
      <c r="BU13" s="933"/>
      <c r="BV13" s="933"/>
      <c r="BW13" s="909"/>
      <c r="BX13" s="908"/>
      <c r="BY13" s="908"/>
      <c r="BZ13" s="908"/>
      <c r="CA13" s="211"/>
      <c r="CB13" s="211"/>
      <c r="CC13" s="211"/>
      <c r="CD13" s="211"/>
      <c r="CE13" s="1088"/>
      <c r="CF13" s="1089"/>
      <c r="CG13" s="1089"/>
      <c r="CH13" s="1090"/>
      <c r="CI13" s="1065"/>
      <c r="CJ13" s="1066"/>
      <c r="CK13" s="1065"/>
      <c r="CL13" s="1068"/>
      <c r="CM13" s="1070"/>
      <c r="CN13" s="1066"/>
      <c r="CO13" s="1074"/>
      <c r="CP13" s="1075"/>
      <c r="CQ13" s="1076"/>
      <c r="CR13" s="1060">
        <f t="shared" ref="CR13" si="32">ROUND(CO12*0.2,0)</f>
        <v>0</v>
      </c>
      <c r="CS13" s="1061"/>
      <c r="CT13" s="1062"/>
      <c r="CU13" s="1082"/>
      <c r="CV13" s="1038"/>
      <c r="CW13" s="1083"/>
      <c r="CX13" s="1037"/>
      <c r="CY13" s="1038"/>
      <c r="CZ13" s="1039"/>
      <c r="DA13" s="1059">
        <f t="shared" ref="DA13" si="33">ROUND(CR13*CI12,0)</f>
        <v>0</v>
      </c>
      <c r="DB13" s="910"/>
      <c r="DC13" s="910"/>
      <c r="DD13" s="911"/>
      <c r="DE13" s="1044"/>
      <c r="DF13" s="1045"/>
      <c r="DG13" s="1046"/>
      <c r="DH13" s="1049"/>
      <c r="DI13" s="1045"/>
      <c r="DJ13" s="1050"/>
      <c r="DK13" s="1054"/>
      <c r="DL13" s="1055"/>
      <c r="DM13" s="1055"/>
      <c r="DN13" s="1056"/>
      <c r="DO13" s="211"/>
      <c r="DP13" s="211"/>
    </row>
    <row r="14" spans="1:127" s="228" customFormat="1" ht="12.95" customHeight="1" x14ac:dyDescent="0.15">
      <c r="A14" s="226"/>
      <c r="B14" s="226"/>
      <c r="C14" s="923" t="s">
        <v>117</v>
      </c>
      <c r="D14" s="921"/>
      <c r="E14" s="921"/>
      <c r="F14" s="921"/>
      <c r="G14" s="956" t="s">
        <v>114</v>
      </c>
      <c r="H14" s="956"/>
      <c r="I14" s="958" t="s">
        <v>179</v>
      </c>
      <c r="J14" s="959"/>
      <c r="K14" s="959"/>
      <c r="L14" s="959"/>
      <c r="M14" s="956" t="s">
        <v>187</v>
      </c>
      <c r="N14" s="962"/>
      <c r="O14" s="963"/>
      <c r="P14" s="967" t="s">
        <v>166</v>
      </c>
      <c r="Q14" s="968"/>
      <c r="R14" s="969"/>
      <c r="S14" s="1031" t="s">
        <v>167</v>
      </c>
      <c r="T14" s="928"/>
      <c r="U14" s="928"/>
      <c r="V14" s="928" t="s">
        <v>168</v>
      </c>
      <c r="W14" s="928"/>
      <c r="X14" s="929"/>
      <c r="Y14" s="921" t="s">
        <v>113</v>
      </c>
      <c r="Z14" s="921"/>
      <c r="AA14" s="921"/>
      <c r="AB14" s="921"/>
      <c r="AC14" s="921"/>
      <c r="AD14" s="921"/>
      <c r="AE14" s="921"/>
      <c r="AF14" s="921"/>
      <c r="AG14" s="921"/>
      <c r="AH14" s="921"/>
      <c r="AI14" s="921"/>
      <c r="AJ14" s="921"/>
      <c r="AK14" s="921"/>
      <c r="AL14" s="922"/>
      <c r="AM14" s="227"/>
      <c r="AN14" s="227"/>
      <c r="AO14" s="226"/>
      <c r="AP14" s="226"/>
      <c r="AQ14" s="912">
        <v>45211</v>
      </c>
      <c r="AR14" s="913"/>
      <c r="AS14" s="913"/>
      <c r="AT14" s="914"/>
      <c r="AU14" s="913">
        <v>1</v>
      </c>
      <c r="AV14" s="914"/>
      <c r="AW14" s="913"/>
      <c r="AX14" s="914"/>
      <c r="AY14" s="934"/>
      <c r="AZ14" s="913"/>
      <c r="BA14" s="1000">
        <v>22000</v>
      </c>
      <c r="BB14" s="935"/>
      <c r="BC14" s="936"/>
      <c r="BD14" s="900">
        <f>ROUND(BA14*0.8,0)</f>
        <v>17600</v>
      </c>
      <c r="BE14" s="901"/>
      <c r="BF14" s="901"/>
      <c r="BG14" s="902">
        <f t="shared" si="1"/>
        <v>3438</v>
      </c>
      <c r="BH14" s="903"/>
      <c r="BI14" s="903"/>
      <c r="BJ14" s="903">
        <f t="shared" si="2"/>
        <v>3438</v>
      </c>
      <c r="BK14" s="903"/>
      <c r="BL14" s="1084"/>
      <c r="BM14" s="1040">
        <f t="shared" ref="BM14" si="34">ROUND(BD14*AU14,0)</f>
        <v>17600</v>
      </c>
      <c r="BN14" s="937"/>
      <c r="BO14" s="937"/>
      <c r="BP14" s="938"/>
      <c r="BQ14" s="933">
        <f>ROUND(BG14*AW14,0)</f>
        <v>0</v>
      </c>
      <c r="BR14" s="933"/>
      <c r="BS14" s="939"/>
      <c r="BT14" s="932">
        <f>ROUND(BJ14*AY14,0)</f>
        <v>0</v>
      </c>
      <c r="BU14" s="933"/>
      <c r="BV14" s="933"/>
      <c r="BW14" s="907">
        <f>SUM(BM14:BV15)</f>
        <v>22000</v>
      </c>
      <c r="BX14" s="908"/>
      <c r="BY14" s="908"/>
      <c r="BZ14" s="908"/>
      <c r="CA14" s="227"/>
      <c r="CB14" s="227"/>
      <c r="CC14" s="226"/>
      <c r="CD14" s="226"/>
      <c r="CE14" s="1085"/>
      <c r="CF14" s="1086"/>
      <c r="CG14" s="1086"/>
      <c r="CH14" s="1087"/>
      <c r="CI14" s="1063"/>
      <c r="CJ14" s="1064"/>
      <c r="CK14" s="1063"/>
      <c r="CL14" s="1067"/>
      <c r="CM14" s="1069"/>
      <c r="CN14" s="1064"/>
      <c r="CO14" s="1071"/>
      <c r="CP14" s="1072"/>
      <c r="CQ14" s="1073"/>
      <c r="CR14" s="1077">
        <f>ROUND(CO14*0.8,0)</f>
        <v>0</v>
      </c>
      <c r="CS14" s="1078"/>
      <c r="CT14" s="1079"/>
      <c r="CU14" s="1080">
        <f t="shared" ref="CU14" si="35">ROUND(CO14/8*1.25,0)</f>
        <v>0</v>
      </c>
      <c r="CV14" s="1035"/>
      <c r="CW14" s="1081"/>
      <c r="CX14" s="1034">
        <f t="shared" ref="CX14" si="36">ROUND(CO14/8*1.25,0)</f>
        <v>0</v>
      </c>
      <c r="CY14" s="1035"/>
      <c r="CZ14" s="1036"/>
      <c r="DA14" s="1040">
        <f t="shared" ref="DA14" si="37">ROUND(CR14*CI14,0)</f>
        <v>0</v>
      </c>
      <c r="DB14" s="937"/>
      <c r="DC14" s="937"/>
      <c r="DD14" s="938"/>
      <c r="DE14" s="1041">
        <f>ROUND(CU14*CK14,0)</f>
        <v>0</v>
      </c>
      <c r="DF14" s="1042"/>
      <c r="DG14" s="1043"/>
      <c r="DH14" s="1047">
        <f>ROUND(CX14*CM14,0)</f>
        <v>0</v>
      </c>
      <c r="DI14" s="1042"/>
      <c r="DJ14" s="1048"/>
      <c r="DK14" s="1051">
        <f>SUM(DA14:DJ15)</f>
        <v>0</v>
      </c>
      <c r="DL14" s="1052"/>
      <c r="DM14" s="1052"/>
      <c r="DN14" s="1053"/>
      <c r="DO14" s="227"/>
      <c r="DP14" s="227"/>
    </row>
    <row r="15" spans="1:127" s="228" customFormat="1" ht="13.5" customHeight="1" x14ac:dyDescent="0.15">
      <c r="A15" s="226"/>
      <c r="B15" s="226"/>
      <c r="C15" s="925"/>
      <c r="D15" s="926"/>
      <c r="E15" s="926"/>
      <c r="F15" s="926"/>
      <c r="G15" s="957"/>
      <c r="H15" s="957"/>
      <c r="I15" s="915" t="s">
        <v>172</v>
      </c>
      <c r="J15" s="916"/>
      <c r="K15" s="917" t="s">
        <v>150</v>
      </c>
      <c r="L15" s="916"/>
      <c r="M15" s="965"/>
      <c r="N15" s="965"/>
      <c r="O15" s="966"/>
      <c r="P15" s="918" t="s">
        <v>126</v>
      </c>
      <c r="Q15" s="919"/>
      <c r="R15" s="920"/>
      <c r="S15" s="1032"/>
      <c r="T15" s="930"/>
      <c r="U15" s="930"/>
      <c r="V15" s="930"/>
      <c r="W15" s="930"/>
      <c r="X15" s="931"/>
      <c r="Y15" s="921" t="s">
        <v>114</v>
      </c>
      <c r="Z15" s="921"/>
      <c r="AA15" s="921"/>
      <c r="AB15" s="922"/>
      <c r="AC15" s="923" t="s">
        <v>172</v>
      </c>
      <c r="AD15" s="921"/>
      <c r="AE15" s="921"/>
      <c r="AF15" s="924" t="s">
        <v>150</v>
      </c>
      <c r="AG15" s="921"/>
      <c r="AH15" s="922"/>
      <c r="AI15" s="925"/>
      <c r="AJ15" s="926"/>
      <c r="AK15" s="926"/>
      <c r="AL15" s="927"/>
      <c r="AM15" s="226"/>
      <c r="AN15" s="226"/>
      <c r="AO15" s="226"/>
      <c r="AP15" s="226"/>
      <c r="AQ15" s="913"/>
      <c r="AR15" s="913"/>
      <c r="AS15" s="913"/>
      <c r="AT15" s="914"/>
      <c r="AU15" s="913"/>
      <c r="AV15" s="914"/>
      <c r="AW15" s="913"/>
      <c r="AX15" s="914"/>
      <c r="AY15" s="934"/>
      <c r="AZ15" s="913"/>
      <c r="BA15" s="1000"/>
      <c r="BB15" s="935"/>
      <c r="BC15" s="936"/>
      <c r="BD15" s="905">
        <f>ROUND(BA14*0.2,0)</f>
        <v>4400</v>
      </c>
      <c r="BE15" s="906"/>
      <c r="BF15" s="906"/>
      <c r="BG15" s="902"/>
      <c r="BH15" s="903"/>
      <c r="BI15" s="903"/>
      <c r="BJ15" s="903"/>
      <c r="BK15" s="903"/>
      <c r="BL15" s="1084"/>
      <c r="BM15" s="1059">
        <f>ROUND(BD15*AU14,0)</f>
        <v>4400</v>
      </c>
      <c r="BN15" s="910"/>
      <c r="BO15" s="910"/>
      <c r="BP15" s="911"/>
      <c r="BQ15" s="933"/>
      <c r="BR15" s="933"/>
      <c r="BS15" s="939"/>
      <c r="BT15" s="932"/>
      <c r="BU15" s="933"/>
      <c r="BV15" s="933"/>
      <c r="BW15" s="909"/>
      <c r="BX15" s="908"/>
      <c r="BY15" s="908"/>
      <c r="BZ15" s="908"/>
      <c r="CA15" s="226"/>
      <c r="CB15" s="226"/>
      <c r="CC15" s="226"/>
      <c r="CD15" s="226"/>
      <c r="CE15" s="1088"/>
      <c r="CF15" s="1089"/>
      <c r="CG15" s="1089"/>
      <c r="CH15" s="1090"/>
      <c r="CI15" s="1065"/>
      <c r="CJ15" s="1066"/>
      <c r="CK15" s="1065"/>
      <c r="CL15" s="1068"/>
      <c r="CM15" s="1070"/>
      <c r="CN15" s="1066"/>
      <c r="CO15" s="1074"/>
      <c r="CP15" s="1075"/>
      <c r="CQ15" s="1076"/>
      <c r="CR15" s="1060">
        <f>ROUND(CO14*0.2,0)</f>
        <v>0</v>
      </c>
      <c r="CS15" s="1061"/>
      <c r="CT15" s="1062"/>
      <c r="CU15" s="1082"/>
      <c r="CV15" s="1038"/>
      <c r="CW15" s="1083"/>
      <c r="CX15" s="1037"/>
      <c r="CY15" s="1038"/>
      <c r="CZ15" s="1039"/>
      <c r="DA15" s="1059">
        <f>ROUND(CR15*CI14,0)</f>
        <v>0</v>
      </c>
      <c r="DB15" s="910"/>
      <c r="DC15" s="910"/>
      <c r="DD15" s="911"/>
      <c r="DE15" s="1044"/>
      <c r="DF15" s="1045"/>
      <c r="DG15" s="1046"/>
      <c r="DH15" s="1049"/>
      <c r="DI15" s="1045"/>
      <c r="DJ15" s="1050"/>
      <c r="DK15" s="1054"/>
      <c r="DL15" s="1055"/>
      <c r="DM15" s="1055"/>
      <c r="DN15" s="1056"/>
      <c r="DO15" s="226"/>
      <c r="DP15" s="226"/>
    </row>
    <row r="16" spans="1:127" ht="12" customHeight="1" x14ac:dyDescent="0.15">
      <c r="A16" s="203"/>
      <c r="B16" s="203"/>
      <c r="C16" s="894">
        <v>45200</v>
      </c>
      <c r="D16" s="895"/>
      <c r="E16" s="895"/>
      <c r="F16" s="896"/>
      <c r="G16" s="895">
        <v>5</v>
      </c>
      <c r="H16" s="895"/>
      <c r="I16" s="913"/>
      <c r="J16" s="914"/>
      <c r="K16" s="934"/>
      <c r="L16" s="914"/>
      <c r="M16" s="898">
        <v>22000</v>
      </c>
      <c r="N16" s="898"/>
      <c r="O16" s="899"/>
      <c r="P16" s="900">
        <f>ROUND(M16*0.8,0)</f>
        <v>17600</v>
      </c>
      <c r="Q16" s="901"/>
      <c r="R16" s="901"/>
      <c r="S16" s="902">
        <f t="shared" ref="S16" si="38">ROUND(M16/8*1.25,0)</f>
        <v>3438</v>
      </c>
      <c r="T16" s="903"/>
      <c r="U16" s="903"/>
      <c r="V16" s="903">
        <f>ROUND(M16/8*1.25,0)</f>
        <v>3438</v>
      </c>
      <c r="W16" s="903"/>
      <c r="X16" s="904"/>
      <c r="Y16" s="937">
        <f t="shared" ref="Y16" si="39">ROUND(P16*G16,0)</f>
        <v>88000</v>
      </c>
      <c r="Z16" s="937"/>
      <c r="AA16" s="937"/>
      <c r="AB16" s="938"/>
      <c r="AC16" s="933">
        <f>ROUND(S16*I16,0)</f>
        <v>0</v>
      </c>
      <c r="AD16" s="933"/>
      <c r="AE16" s="939"/>
      <c r="AF16" s="932">
        <f>ROUND(V16*K16,0)</f>
        <v>0</v>
      </c>
      <c r="AG16" s="933"/>
      <c r="AH16" s="933"/>
      <c r="AI16" s="907">
        <f>SUM(Y16:AH17)</f>
        <v>110000</v>
      </c>
      <c r="AJ16" s="908"/>
      <c r="AK16" s="908"/>
      <c r="AL16" s="908"/>
      <c r="AM16" s="203"/>
      <c r="AN16" s="203"/>
      <c r="AO16" s="203"/>
      <c r="AP16" s="203"/>
      <c r="AQ16" s="912"/>
      <c r="AR16" s="913"/>
      <c r="AS16" s="913"/>
      <c r="AT16" s="914"/>
      <c r="AU16" s="1091"/>
      <c r="AV16" s="1065"/>
      <c r="AW16" s="1091"/>
      <c r="AX16" s="1065"/>
      <c r="AY16" s="1092"/>
      <c r="AZ16" s="1091"/>
      <c r="BA16" s="1101"/>
      <c r="BB16" s="1102"/>
      <c r="BC16" s="1074"/>
      <c r="BD16" s="1103">
        <f>ROUND(BA16*0.8,0)</f>
        <v>0</v>
      </c>
      <c r="BE16" s="1104"/>
      <c r="BF16" s="1104"/>
      <c r="BG16" s="1093">
        <f t="shared" si="1"/>
        <v>0</v>
      </c>
      <c r="BH16" s="1094"/>
      <c r="BI16" s="1094"/>
      <c r="BJ16" s="1094">
        <f t="shared" si="2"/>
        <v>0</v>
      </c>
      <c r="BK16" s="1094"/>
      <c r="BL16" s="1037"/>
      <c r="BM16" s="1095">
        <f t="shared" ref="BM16" si="40">ROUND(BD16*AU16,0)</f>
        <v>0</v>
      </c>
      <c r="BN16" s="1096"/>
      <c r="BO16" s="1096"/>
      <c r="BP16" s="1097"/>
      <c r="BQ16" s="1098">
        <f>ROUND(BG16*AW16,0)</f>
        <v>0</v>
      </c>
      <c r="BR16" s="1098"/>
      <c r="BS16" s="1044"/>
      <c r="BT16" s="1099">
        <f>ROUND(BJ16*AY16,0)</f>
        <v>0</v>
      </c>
      <c r="BU16" s="1098"/>
      <c r="BV16" s="1098"/>
      <c r="BW16" s="1056">
        <f>SUM(BM16:BV17)</f>
        <v>0</v>
      </c>
      <c r="BX16" s="1100"/>
      <c r="BY16" s="1100"/>
      <c r="BZ16" s="1100"/>
      <c r="CA16" s="203"/>
      <c r="CB16" s="203"/>
      <c r="CC16" s="203"/>
      <c r="CD16" s="203"/>
      <c r="CE16" s="1085"/>
      <c r="CF16" s="1086"/>
      <c r="CG16" s="1086"/>
      <c r="CH16" s="1087"/>
      <c r="CI16" s="1063"/>
      <c r="CJ16" s="1064"/>
      <c r="CK16" s="1063"/>
      <c r="CL16" s="1067"/>
      <c r="CM16" s="1069"/>
      <c r="CN16" s="1064"/>
      <c r="CO16" s="1071"/>
      <c r="CP16" s="1072"/>
      <c r="CQ16" s="1073"/>
      <c r="CR16" s="1077">
        <f>ROUND(CO16*0.8,0)</f>
        <v>0</v>
      </c>
      <c r="CS16" s="1078"/>
      <c r="CT16" s="1079"/>
      <c r="CU16" s="1080">
        <f t="shared" ref="CU16" si="41">ROUND(CO16/8*1.25,0)</f>
        <v>0</v>
      </c>
      <c r="CV16" s="1035"/>
      <c r="CW16" s="1081"/>
      <c r="CX16" s="1034">
        <f t="shared" ref="CX16" si="42">ROUND(CO16/8*1.25,0)</f>
        <v>0</v>
      </c>
      <c r="CY16" s="1035"/>
      <c r="CZ16" s="1036"/>
      <c r="DA16" s="1040">
        <f t="shared" ref="DA16" si="43">ROUND(CR16*CI16,0)</f>
        <v>0</v>
      </c>
      <c r="DB16" s="937"/>
      <c r="DC16" s="937"/>
      <c r="DD16" s="938"/>
      <c r="DE16" s="1041">
        <f>ROUND(CU16*CK16,0)</f>
        <v>0</v>
      </c>
      <c r="DF16" s="1042"/>
      <c r="DG16" s="1043"/>
      <c r="DH16" s="1047">
        <f>ROUND(CX16*CM16,0)</f>
        <v>0</v>
      </c>
      <c r="DI16" s="1042"/>
      <c r="DJ16" s="1048"/>
      <c r="DK16" s="1051">
        <f>SUM(DA16:DJ17)</f>
        <v>0</v>
      </c>
      <c r="DL16" s="1052"/>
      <c r="DM16" s="1052"/>
      <c r="DN16" s="1053"/>
      <c r="DO16" s="203"/>
      <c r="DP16" s="203"/>
    </row>
    <row r="17" spans="1:120" ht="12" customHeight="1" x14ac:dyDescent="0.15">
      <c r="A17" s="203"/>
      <c r="B17" s="203"/>
      <c r="C17" s="895"/>
      <c r="D17" s="895"/>
      <c r="E17" s="895"/>
      <c r="F17" s="896"/>
      <c r="G17" s="895"/>
      <c r="H17" s="895"/>
      <c r="I17" s="913"/>
      <c r="J17" s="914"/>
      <c r="K17" s="934"/>
      <c r="L17" s="914"/>
      <c r="M17" s="898"/>
      <c r="N17" s="898"/>
      <c r="O17" s="899"/>
      <c r="P17" s="905">
        <f>ROUND(M16*0.2,0)</f>
        <v>4400</v>
      </c>
      <c r="Q17" s="906"/>
      <c r="R17" s="906"/>
      <c r="S17" s="902"/>
      <c r="T17" s="903"/>
      <c r="U17" s="903"/>
      <c r="V17" s="903"/>
      <c r="W17" s="903"/>
      <c r="X17" s="904"/>
      <c r="Y17" s="910">
        <f>ROUND(P17*G16,0)</f>
        <v>22000</v>
      </c>
      <c r="Z17" s="910"/>
      <c r="AA17" s="910"/>
      <c r="AB17" s="911"/>
      <c r="AC17" s="933"/>
      <c r="AD17" s="933"/>
      <c r="AE17" s="939"/>
      <c r="AF17" s="932"/>
      <c r="AG17" s="933"/>
      <c r="AH17" s="933"/>
      <c r="AI17" s="909"/>
      <c r="AJ17" s="908"/>
      <c r="AK17" s="908"/>
      <c r="AL17" s="908"/>
      <c r="AM17" s="203"/>
      <c r="AN17" s="203"/>
      <c r="AO17" s="203"/>
      <c r="AP17" s="203"/>
      <c r="AQ17" s="913"/>
      <c r="AR17" s="913"/>
      <c r="AS17" s="913"/>
      <c r="AT17" s="914"/>
      <c r="AU17" s="913"/>
      <c r="AV17" s="914"/>
      <c r="AW17" s="913"/>
      <c r="AX17" s="914"/>
      <c r="AY17" s="934"/>
      <c r="AZ17" s="913"/>
      <c r="BA17" s="1000"/>
      <c r="BB17" s="935"/>
      <c r="BC17" s="936"/>
      <c r="BD17" s="905">
        <f>ROUND(BA16*0.2,0)</f>
        <v>0</v>
      </c>
      <c r="BE17" s="906"/>
      <c r="BF17" s="906"/>
      <c r="BG17" s="902"/>
      <c r="BH17" s="903"/>
      <c r="BI17" s="903"/>
      <c r="BJ17" s="903"/>
      <c r="BK17" s="903"/>
      <c r="BL17" s="1084"/>
      <c r="BM17" s="1059">
        <f>ROUND(BD17*AU16,0)</f>
        <v>0</v>
      </c>
      <c r="BN17" s="910"/>
      <c r="BO17" s="910"/>
      <c r="BP17" s="911"/>
      <c r="BQ17" s="933"/>
      <c r="BR17" s="933"/>
      <c r="BS17" s="939"/>
      <c r="BT17" s="932"/>
      <c r="BU17" s="933"/>
      <c r="BV17" s="933"/>
      <c r="BW17" s="909"/>
      <c r="BX17" s="908"/>
      <c r="BY17" s="908"/>
      <c r="BZ17" s="908"/>
      <c r="CA17" s="203"/>
      <c r="CB17" s="203"/>
      <c r="CC17" s="203"/>
      <c r="CD17" s="203"/>
      <c r="CE17" s="1088"/>
      <c r="CF17" s="1089"/>
      <c r="CG17" s="1089"/>
      <c r="CH17" s="1090"/>
      <c r="CI17" s="1065"/>
      <c r="CJ17" s="1066"/>
      <c r="CK17" s="1065"/>
      <c r="CL17" s="1068"/>
      <c r="CM17" s="1070"/>
      <c r="CN17" s="1066"/>
      <c r="CO17" s="1074"/>
      <c r="CP17" s="1075"/>
      <c r="CQ17" s="1076"/>
      <c r="CR17" s="1060">
        <f>ROUND(CO16*0.2,0)</f>
        <v>0</v>
      </c>
      <c r="CS17" s="1061"/>
      <c r="CT17" s="1062"/>
      <c r="CU17" s="1082"/>
      <c r="CV17" s="1038"/>
      <c r="CW17" s="1083"/>
      <c r="CX17" s="1037"/>
      <c r="CY17" s="1038"/>
      <c r="CZ17" s="1039"/>
      <c r="DA17" s="1059">
        <f>ROUND(CR17*CI16,0)</f>
        <v>0</v>
      </c>
      <c r="DB17" s="910"/>
      <c r="DC17" s="910"/>
      <c r="DD17" s="911"/>
      <c r="DE17" s="1044"/>
      <c r="DF17" s="1045"/>
      <c r="DG17" s="1046"/>
      <c r="DH17" s="1049"/>
      <c r="DI17" s="1045"/>
      <c r="DJ17" s="1050"/>
      <c r="DK17" s="1054"/>
      <c r="DL17" s="1055"/>
      <c r="DM17" s="1055"/>
      <c r="DN17" s="1056"/>
      <c r="DO17" s="203"/>
      <c r="DP17" s="203"/>
    </row>
    <row r="18" spans="1:120" ht="12" customHeight="1" x14ac:dyDescent="0.15">
      <c r="A18" s="203"/>
      <c r="B18" s="203"/>
      <c r="C18" s="894">
        <v>45201</v>
      </c>
      <c r="D18" s="895"/>
      <c r="E18" s="895"/>
      <c r="F18" s="896"/>
      <c r="G18" s="895">
        <v>2</v>
      </c>
      <c r="H18" s="895"/>
      <c r="I18" s="895">
        <v>4</v>
      </c>
      <c r="J18" s="896"/>
      <c r="K18" s="897"/>
      <c r="L18" s="896"/>
      <c r="M18" s="898">
        <v>22000</v>
      </c>
      <c r="N18" s="898"/>
      <c r="O18" s="899"/>
      <c r="P18" s="900">
        <f>ROUND(M18*0.8,0)</f>
        <v>17600</v>
      </c>
      <c r="Q18" s="901"/>
      <c r="R18" s="901"/>
      <c r="S18" s="902">
        <f t="shared" ref="S18:S44" si="44">ROUND(M18/8*1.25,0)</f>
        <v>3438</v>
      </c>
      <c r="T18" s="903"/>
      <c r="U18" s="903"/>
      <c r="V18" s="903">
        <f t="shared" ref="V18:V44" si="45">ROUND(M18/8*1.25,0)</f>
        <v>3438</v>
      </c>
      <c r="W18" s="903"/>
      <c r="X18" s="904"/>
      <c r="Y18" s="937">
        <f t="shared" ref="Y18" si="46">ROUND(P18*G18,0)</f>
        <v>35200</v>
      </c>
      <c r="Z18" s="937"/>
      <c r="AA18" s="937"/>
      <c r="AB18" s="938"/>
      <c r="AC18" s="933">
        <f>ROUND(S18*I18,0)</f>
        <v>13752</v>
      </c>
      <c r="AD18" s="933"/>
      <c r="AE18" s="939"/>
      <c r="AF18" s="932">
        <f>ROUND(V18*K18,0)</f>
        <v>0</v>
      </c>
      <c r="AG18" s="933"/>
      <c r="AH18" s="933"/>
      <c r="AI18" s="907">
        <f t="shared" ref="AI18" si="47">SUM(Y18:AH19)</f>
        <v>57752</v>
      </c>
      <c r="AJ18" s="908"/>
      <c r="AK18" s="908"/>
      <c r="AL18" s="908"/>
      <c r="AM18" s="203"/>
      <c r="AN18" s="203"/>
      <c r="AO18" s="203"/>
      <c r="AP18" s="203"/>
      <c r="AQ18" s="912"/>
      <c r="AR18" s="913"/>
      <c r="AS18" s="913"/>
      <c r="AT18" s="914"/>
      <c r="AU18" s="913"/>
      <c r="AV18" s="914"/>
      <c r="AW18" s="913"/>
      <c r="AX18" s="914"/>
      <c r="AY18" s="934"/>
      <c r="AZ18" s="913"/>
      <c r="BA18" s="1000"/>
      <c r="BB18" s="935"/>
      <c r="BC18" s="936"/>
      <c r="BD18" s="900">
        <f>ROUND(BA18*0.8,0)</f>
        <v>0</v>
      </c>
      <c r="BE18" s="901"/>
      <c r="BF18" s="901"/>
      <c r="BG18" s="902">
        <f t="shared" si="1"/>
        <v>0</v>
      </c>
      <c r="BH18" s="903"/>
      <c r="BI18" s="903"/>
      <c r="BJ18" s="903">
        <f t="shared" si="2"/>
        <v>0</v>
      </c>
      <c r="BK18" s="903"/>
      <c r="BL18" s="1084"/>
      <c r="BM18" s="1040">
        <f t="shared" ref="BM18" si="48">ROUND(BD18*AU18,0)</f>
        <v>0</v>
      </c>
      <c r="BN18" s="937"/>
      <c r="BO18" s="937"/>
      <c r="BP18" s="938"/>
      <c r="BQ18" s="933">
        <f>ROUND(BG18*AW18,0)</f>
        <v>0</v>
      </c>
      <c r="BR18" s="933"/>
      <c r="BS18" s="939"/>
      <c r="BT18" s="932">
        <f>ROUND(BJ18*AY18,0)</f>
        <v>0</v>
      </c>
      <c r="BU18" s="933"/>
      <c r="BV18" s="933"/>
      <c r="BW18" s="907">
        <f t="shared" ref="BW18" si="49">SUM(BM18:BV19)</f>
        <v>0</v>
      </c>
      <c r="BX18" s="908"/>
      <c r="BY18" s="908"/>
      <c r="BZ18" s="908"/>
      <c r="CA18" s="203"/>
      <c r="CB18" s="203"/>
      <c r="CC18" s="203"/>
      <c r="CD18" s="203"/>
      <c r="CE18" s="1085"/>
      <c r="CF18" s="1086"/>
      <c r="CG18" s="1086"/>
      <c r="CH18" s="1087"/>
      <c r="CI18" s="1063"/>
      <c r="CJ18" s="1064"/>
      <c r="CK18" s="1063"/>
      <c r="CL18" s="1067"/>
      <c r="CM18" s="1069"/>
      <c r="CN18" s="1064"/>
      <c r="CO18" s="1071"/>
      <c r="CP18" s="1072"/>
      <c r="CQ18" s="1073"/>
      <c r="CR18" s="1077">
        <f>ROUND(CO18*0.8,0)</f>
        <v>0</v>
      </c>
      <c r="CS18" s="1078"/>
      <c r="CT18" s="1079"/>
      <c r="CU18" s="1080">
        <f t="shared" ref="CU18" si="50">ROUND(CO18/8*1.25,0)</f>
        <v>0</v>
      </c>
      <c r="CV18" s="1035"/>
      <c r="CW18" s="1081"/>
      <c r="CX18" s="1034">
        <f t="shared" ref="CX18" si="51">ROUND(CO18/8*1.25,0)</f>
        <v>0</v>
      </c>
      <c r="CY18" s="1035"/>
      <c r="CZ18" s="1036"/>
      <c r="DA18" s="1040">
        <f t="shared" ref="DA18" si="52">ROUND(CR18*CI18,0)</f>
        <v>0</v>
      </c>
      <c r="DB18" s="937"/>
      <c r="DC18" s="937"/>
      <c r="DD18" s="938"/>
      <c r="DE18" s="1041">
        <f>ROUND(CU18*CK18,0)</f>
        <v>0</v>
      </c>
      <c r="DF18" s="1042"/>
      <c r="DG18" s="1043"/>
      <c r="DH18" s="1047">
        <f>ROUND(CX18*CM18,0)</f>
        <v>0</v>
      </c>
      <c r="DI18" s="1042"/>
      <c r="DJ18" s="1048"/>
      <c r="DK18" s="1051">
        <f t="shared" ref="DK18" si="53">SUM(DA18:DJ19)</f>
        <v>0</v>
      </c>
      <c r="DL18" s="1052"/>
      <c r="DM18" s="1052"/>
      <c r="DN18" s="1053"/>
      <c r="DO18" s="203"/>
      <c r="DP18" s="203"/>
    </row>
    <row r="19" spans="1:120" ht="12" customHeight="1" x14ac:dyDescent="0.15">
      <c r="A19" s="203"/>
      <c r="B19" s="203"/>
      <c r="C19" s="895"/>
      <c r="D19" s="895"/>
      <c r="E19" s="895"/>
      <c r="F19" s="896"/>
      <c r="G19" s="895"/>
      <c r="H19" s="895"/>
      <c r="I19" s="895"/>
      <c r="J19" s="896"/>
      <c r="K19" s="897"/>
      <c r="L19" s="896"/>
      <c r="M19" s="898"/>
      <c r="N19" s="898"/>
      <c r="O19" s="899"/>
      <c r="P19" s="905">
        <f>ROUND(M18*0.2,0)</f>
        <v>4400</v>
      </c>
      <c r="Q19" s="906"/>
      <c r="R19" s="906"/>
      <c r="S19" s="902"/>
      <c r="T19" s="903"/>
      <c r="U19" s="903"/>
      <c r="V19" s="903"/>
      <c r="W19" s="903"/>
      <c r="X19" s="904"/>
      <c r="Y19" s="910">
        <f>ROUND(P19*G18,0)</f>
        <v>8800</v>
      </c>
      <c r="Z19" s="910"/>
      <c r="AA19" s="910"/>
      <c r="AB19" s="911"/>
      <c r="AC19" s="933"/>
      <c r="AD19" s="933"/>
      <c r="AE19" s="939"/>
      <c r="AF19" s="932"/>
      <c r="AG19" s="933"/>
      <c r="AH19" s="933"/>
      <c r="AI19" s="909"/>
      <c r="AJ19" s="908"/>
      <c r="AK19" s="908"/>
      <c r="AL19" s="908"/>
      <c r="AM19" s="203"/>
      <c r="AN19" s="203"/>
      <c r="AO19" s="203"/>
      <c r="AP19" s="203"/>
      <c r="AQ19" s="913"/>
      <c r="AR19" s="913"/>
      <c r="AS19" s="913"/>
      <c r="AT19" s="914"/>
      <c r="AU19" s="913"/>
      <c r="AV19" s="914"/>
      <c r="AW19" s="913"/>
      <c r="AX19" s="914"/>
      <c r="AY19" s="934"/>
      <c r="AZ19" s="913"/>
      <c r="BA19" s="1000"/>
      <c r="BB19" s="935"/>
      <c r="BC19" s="936"/>
      <c r="BD19" s="905">
        <f>ROUND(BA18*0.2,0)</f>
        <v>0</v>
      </c>
      <c r="BE19" s="906"/>
      <c r="BF19" s="906"/>
      <c r="BG19" s="902"/>
      <c r="BH19" s="903"/>
      <c r="BI19" s="903"/>
      <c r="BJ19" s="903"/>
      <c r="BK19" s="903"/>
      <c r="BL19" s="1084"/>
      <c r="BM19" s="1059">
        <f>ROUND(BD19*AU18,0)</f>
        <v>0</v>
      </c>
      <c r="BN19" s="910"/>
      <c r="BO19" s="910"/>
      <c r="BP19" s="911"/>
      <c r="BQ19" s="933"/>
      <c r="BR19" s="933"/>
      <c r="BS19" s="939"/>
      <c r="BT19" s="932"/>
      <c r="BU19" s="933"/>
      <c r="BV19" s="933"/>
      <c r="BW19" s="909"/>
      <c r="BX19" s="908"/>
      <c r="BY19" s="908"/>
      <c r="BZ19" s="908"/>
      <c r="CA19" s="203"/>
      <c r="CB19" s="203"/>
      <c r="CC19" s="203"/>
      <c r="CD19" s="203"/>
      <c r="CE19" s="1088"/>
      <c r="CF19" s="1089"/>
      <c r="CG19" s="1089"/>
      <c r="CH19" s="1090"/>
      <c r="CI19" s="1065"/>
      <c r="CJ19" s="1066"/>
      <c r="CK19" s="1065"/>
      <c r="CL19" s="1068"/>
      <c r="CM19" s="1070"/>
      <c r="CN19" s="1066"/>
      <c r="CO19" s="1074"/>
      <c r="CP19" s="1075"/>
      <c r="CQ19" s="1076"/>
      <c r="CR19" s="1060">
        <f>ROUND(CO18*0.2,0)</f>
        <v>0</v>
      </c>
      <c r="CS19" s="1061"/>
      <c r="CT19" s="1062"/>
      <c r="CU19" s="1082"/>
      <c r="CV19" s="1038"/>
      <c r="CW19" s="1083"/>
      <c r="CX19" s="1037"/>
      <c r="CY19" s="1038"/>
      <c r="CZ19" s="1039"/>
      <c r="DA19" s="1059">
        <f>ROUND(CR19*CI18,0)</f>
        <v>0</v>
      </c>
      <c r="DB19" s="910"/>
      <c r="DC19" s="910"/>
      <c r="DD19" s="911"/>
      <c r="DE19" s="1044"/>
      <c r="DF19" s="1045"/>
      <c r="DG19" s="1046"/>
      <c r="DH19" s="1049"/>
      <c r="DI19" s="1045"/>
      <c r="DJ19" s="1050"/>
      <c r="DK19" s="1054"/>
      <c r="DL19" s="1055"/>
      <c r="DM19" s="1055"/>
      <c r="DN19" s="1056"/>
      <c r="DO19" s="203"/>
      <c r="DP19" s="203"/>
    </row>
    <row r="20" spans="1:120" ht="12" customHeight="1" x14ac:dyDescent="0.15">
      <c r="A20" s="203"/>
      <c r="B20" s="203"/>
      <c r="C20" s="894">
        <v>45202</v>
      </c>
      <c r="D20" s="895"/>
      <c r="E20" s="895"/>
      <c r="F20" s="896"/>
      <c r="G20" s="895">
        <v>3</v>
      </c>
      <c r="H20" s="895"/>
      <c r="I20" s="895">
        <v>12</v>
      </c>
      <c r="J20" s="896"/>
      <c r="K20" s="897">
        <v>2</v>
      </c>
      <c r="L20" s="896"/>
      <c r="M20" s="898">
        <v>22000</v>
      </c>
      <c r="N20" s="898"/>
      <c r="O20" s="899"/>
      <c r="P20" s="900">
        <f>ROUND(M20*0.8,0)</f>
        <v>17600</v>
      </c>
      <c r="Q20" s="901"/>
      <c r="R20" s="901"/>
      <c r="S20" s="902">
        <f t="shared" si="44"/>
        <v>3438</v>
      </c>
      <c r="T20" s="903"/>
      <c r="U20" s="903"/>
      <c r="V20" s="903">
        <f t="shared" si="45"/>
        <v>3438</v>
      </c>
      <c r="W20" s="903"/>
      <c r="X20" s="904"/>
      <c r="Y20" s="937">
        <f t="shared" ref="Y20" si="54">ROUND(P20*G20,0)</f>
        <v>52800</v>
      </c>
      <c r="Z20" s="937"/>
      <c r="AA20" s="937"/>
      <c r="AB20" s="938"/>
      <c r="AC20" s="933">
        <f>ROUND(S20*I20,0)</f>
        <v>41256</v>
      </c>
      <c r="AD20" s="933"/>
      <c r="AE20" s="939"/>
      <c r="AF20" s="932">
        <f>ROUND(V20*K20,0)</f>
        <v>6876</v>
      </c>
      <c r="AG20" s="933"/>
      <c r="AH20" s="933"/>
      <c r="AI20" s="907">
        <f t="shared" ref="AI20" si="55">SUM(Y20:AH21)</f>
        <v>114132</v>
      </c>
      <c r="AJ20" s="908"/>
      <c r="AK20" s="908"/>
      <c r="AL20" s="908"/>
      <c r="AM20" s="203"/>
      <c r="AN20" s="203"/>
      <c r="AO20" s="203"/>
      <c r="AP20" s="203"/>
      <c r="AQ20" s="912"/>
      <c r="AR20" s="913"/>
      <c r="AS20" s="913"/>
      <c r="AT20" s="914"/>
      <c r="AU20" s="913"/>
      <c r="AV20" s="914"/>
      <c r="AW20" s="913"/>
      <c r="AX20" s="914"/>
      <c r="AY20" s="934"/>
      <c r="AZ20" s="913"/>
      <c r="BA20" s="1000"/>
      <c r="BB20" s="935"/>
      <c r="BC20" s="936"/>
      <c r="BD20" s="900">
        <f>ROUND(BA20*0.8,0)</f>
        <v>0</v>
      </c>
      <c r="BE20" s="901"/>
      <c r="BF20" s="901"/>
      <c r="BG20" s="902">
        <f t="shared" si="1"/>
        <v>0</v>
      </c>
      <c r="BH20" s="903"/>
      <c r="BI20" s="903"/>
      <c r="BJ20" s="903">
        <f t="shared" si="2"/>
        <v>0</v>
      </c>
      <c r="BK20" s="903"/>
      <c r="BL20" s="1084"/>
      <c r="BM20" s="1040">
        <f t="shared" ref="BM20" si="56">ROUND(BD20*AU20,0)</f>
        <v>0</v>
      </c>
      <c r="BN20" s="937"/>
      <c r="BO20" s="937"/>
      <c r="BP20" s="938"/>
      <c r="BQ20" s="933">
        <f>ROUND(BG20*AW20,0)</f>
        <v>0</v>
      </c>
      <c r="BR20" s="933"/>
      <c r="BS20" s="939"/>
      <c r="BT20" s="932">
        <f>ROUND(BJ20*AY20,0)</f>
        <v>0</v>
      </c>
      <c r="BU20" s="933"/>
      <c r="BV20" s="933"/>
      <c r="BW20" s="907">
        <f t="shared" ref="BW20" si="57">SUM(BM20:BV21)</f>
        <v>0</v>
      </c>
      <c r="BX20" s="908"/>
      <c r="BY20" s="908"/>
      <c r="BZ20" s="908"/>
      <c r="CA20" s="203"/>
      <c r="CB20" s="203"/>
      <c r="CC20" s="203"/>
      <c r="CD20" s="203"/>
      <c r="CE20" s="1085"/>
      <c r="CF20" s="1086"/>
      <c r="CG20" s="1086"/>
      <c r="CH20" s="1087"/>
      <c r="CI20" s="1063"/>
      <c r="CJ20" s="1064"/>
      <c r="CK20" s="1063"/>
      <c r="CL20" s="1067"/>
      <c r="CM20" s="1069"/>
      <c r="CN20" s="1064"/>
      <c r="CO20" s="1071"/>
      <c r="CP20" s="1072"/>
      <c r="CQ20" s="1073"/>
      <c r="CR20" s="1077">
        <f>ROUND(CO20*0.8,0)</f>
        <v>0</v>
      </c>
      <c r="CS20" s="1078"/>
      <c r="CT20" s="1079"/>
      <c r="CU20" s="1080">
        <f t="shared" ref="CU20" si="58">ROUND(CO20/8*1.25,0)</f>
        <v>0</v>
      </c>
      <c r="CV20" s="1035"/>
      <c r="CW20" s="1081"/>
      <c r="CX20" s="1034">
        <f t="shared" ref="CX20" si="59">ROUND(CO20/8*1.25,0)</f>
        <v>0</v>
      </c>
      <c r="CY20" s="1035"/>
      <c r="CZ20" s="1036"/>
      <c r="DA20" s="1040">
        <f t="shared" ref="DA20" si="60">ROUND(CR20*CI20,0)</f>
        <v>0</v>
      </c>
      <c r="DB20" s="937"/>
      <c r="DC20" s="937"/>
      <c r="DD20" s="938"/>
      <c r="DE20" s="1041">
        <f>ROUND(CU20*CK20,0)</f>
        <v>0</v>
      </c>
      <c r="DF20" s="1042"/>
      <c r="DG20" s="1043"/>
      <c r="DH20" s="1047">
        <f>ROUND(CX20*CM20,0)</f>
        <v>0</v>
      </c>
      <c r="DI20" s="1042"/>
      <c r="DJ20" s="1048"/>
      <c r="DK20" s="1051">
        <f t="shared" ref="DK20" si="61">SUM(DA20:DJ21)</f>
        <v>0</v>
      </c>
      <c r="DL20" s="1052"/>
      <c r="DM20" s="1052"/>
      <c r="DN20" s="1053"/>
      <c r="DO20" s="203"/>
      <c r="DP20" s="203"/>
    </row>
    <row r="21" spans="1:120" ht="12" customHeight="1" x14ac:dyDescent="0.15">
      <c r="A21" s="203"/>
      <c r="B21" s="203"/>
      <c r="C21" s="895"/>
      <c r="D21" s="895"/>
      <c r="E21" s="895"/>
      <c r="F21" s="896"/>
      <c r="G21" s="895"/>
      <c r="H21" s="895"/>
      <c r="I21" s="895"/>
      <c r="J21" s="896"/>
      <c r="K21" s="897"/>
      <c r="L21" s="896"/>
      <c r="M21" s="898"/>
      <c r="N21" s="898"/>
      <c r="O21" s="899"/>
      <c r="P21" s="905">
        <f>ROUND(M20*0.2,0)</f>
        <v>4400</v>
      </c>
      <c r="Q21" s="906"/>
      <c r="R21" s="906"/>
      <c r="S21" s="902"/>
      <c r="T21" s="903"/>
      <c r="U21" s="903"/>
      <c r="V21" s="903"/>
      <c r="W21" s="903"/>
      <c r="X21" s="904"/>
      <c r="Y21" s="910">
        <f t="shared" ref="Y21" si="62">ROUND(P21*G20,0)</f>
        <v>13200</v>
      </c>
      <c r="Z21" s="910"/>
      <c r="AA21" s="910"/>
      <c r="AB21" s="911"/>
      <c r="AC21" s="933"/>
      <c r="AD21" s="933"/>
      <c r="AE21" s="939"/>
      <c r="AF21" s="932"/>
      <c r="AG21" s="933"/>
      <c r="AH21" s="933"/>
      <c r="AI21" s="909"/>
      <c r="AJ21" s="908"/>
      <c r="AK21" s="908"/>
      <c r="AL21" s="908"/>
      <c r="AM21" s="203"/>
      <c r="AN21" s="203"/>
      <c r="AO21" s="203"/>
      <c r="AP21" s="203"/>
      <c r="AQ21" s="913"/>
      <c r="AR21" s="913"/>
      <c r="AS21" s="913"/>
      <c r="AT21" s="914"/>
      <c r="AU21" s="913"/>
      <c r="AV21" s="914"/>
      <c r="AW21" s="913"/>
      <c r="AX21" s="914"/>
      <c r="AY21" s="934"/>
      <c r="AZ21" s="913"/>
      <c r="BA21" s="1000"/>
      <c r="BB21" s="935"/>
      <c r="BC21" s="936"/>
      <c r="BD21" s="905">
        <f>ROUND(BA20*0.2,0)</f>
        <v>0</v>
      </c>
      <c r="BE21" s="906"/>
      <c r="BF21" s="906"/>
      <c r="BG21" s="902"/>
      <c r="BH21" s="903"/>
      <c r="BI21" s="903"/>
      <c r="BJ21" s="903"/>
      <c r="BK21" s="903"/>
      <c r="BL21" s="1084"/>
      <c r="BM21" s="1059">
        <f t="shared" ref="BM21" si="63">ROUND(BD21*AU20,0)</f>
        <v>0</v>
      </c>
      <c r="BN21" s="910"/>
      <c r="BO21" s="910"/>
      <c r="BP21" s="911"/>
      <c r="BQ21" s="933"/>
      <c r="BR21" s="933"/>
      <c r="BS21" s="939"/>
      <c r="BT21" s="932"/>
      <c r="BU21" s="933"/>
      <c r="BV21" s="933"/>
      <c r="BW21" s="909"/>
      <c r="BX21" s="908"/>
      <c r="BY21" s="908"/>
      <c r="BZ21" s="908"/>
      <c r="CA21" s="203"/>
      <c r="CB21" s="203"/>
      <c r="CC21" s="203"/>
      <c r="CD21" s="203"/>
      <c r="CE21" s="1088"/>
      <c r="CF21" s="1089"/>
      <c r="CG21" s="1089"/>
      <c r="CH21" s="1090"/>
      <c r="CI21" s="1065"/>
      <c r="CJ21" s="1066"/>
      <c r="CK21" s="1065"/>
      <c r="CL21" s="1068"/>
      <c r="CM21" s="1070"/>
      <c r="CN21" s="1066"/>
      <c r="CO21" s="1074"/>
      <c r="CP21" s="1075"/>
      <c r="CQ21" s="1076"/>
      <c r="CR21" s="1060">
        <f>ROUND(CO20*0.2,0)</f>
        <v>0</v>
      </c>
      <c r="CS21" s="1061"/>
      <c r="CT21" s="1062"/>
      <c r="CU21" s="1082"/>
      <c r="CV21" s="1038"/>
      <c r="CW21" s="1083"/>
      <c r="CX21" s="1037"/>
      <c r="CY21" s="1038"/>
      <c r="CZ21" s="1039"/>
      <c r="DA21" s="1059">
        <f t="shared" ref="DA21" si="64">ROUND(CR21*CI20,0)</f>
        <v>0</v>
      </c>
      <c r="DB21" s="910"/>
      <c r="DC21" s="910"/>
      <c r="DD21" s="911"/>
      <c r="DE21" s="1044"/>
      <c r="DF21" s="1045"/>
      <c r="DG21" s="1046"/>
      <c r="DH21" s="1049"/>
      <c r="DI21" s="1045"/>
      <c r="DJ21" s="1050"/>
      <c r="DK21" s="1054"/>
      <c r="DL21" s="1055"/>
      <c r="DM21" s="1055"/>
      <c r="DN21" s="1056"/>
      <c r="DO21" s="203"/>
      <c r="DP21" s="203"/>
    </row>
    <row r="22" spans="1:120" ht="12" customHeight="1" x14ac:dyDescent="0.15">
      <c r="A22" s="203"/>
      <c r="B22" s="203"/>
      <c r="C22" s="894">
        <v>45202</v>
      </c>
      <c r="D22" s="895"/>
      <c r="E22" s="895"/>
      <c r="F22" s="896"/>
      <c r="G22" s="895">
        <v>1</v>
      </c>
      <c r="H22" s="895"/>
      <c r="I22" s="895">
        <v>3</v>
      </c>
      <c r="J22" s="896"/>
      <c r="K22" s="897"/>
      <c r="L22" s="896"/>
      <c r="M22" s="898">
        <v>25000</v>
      </c>
      <c r="N22" s="898"/>
      <c r="O22" s="899"/>
      <c r="P22" s="900">
        <f>ROUND(M22*0.8,0)</f>
        <v>20000</v>
      </c>
      <c r="Q22" s="901"/>
      <c r="R22" s="901"/>
      <c r="S22" s="902">
        <f t="shared" si="44"/>
        <v>3906</v>
      </c>
      <c r="T22" s="903"/>
      <c r="U22" s="903"/>
      <c r="V22" s="903">
        <f t="shared" si="45"/>
        <v>3906</v>
      </c>
      <c r="W22" s="903"/>
      <c r="X22" s="904"/>
      <c r="Y22" s="937">
        <f t="shared" ref="Y22" si="65">ROUND(P22*G22,0)</f>
        <v>20000</v>
      </c>
      <c r="Z22" s="937"/>
      <c r="AA22" s="937"/>
      <c r="AB22" s="938"/>
      <c r="AC22" s="933">
        <f>ROUND(S22*I22,0)</f>
        <v>11718</v>
      </c>
      <c r="AD22" s="933"/>
      <c r="AE22" s="939"/>
      <c r="AF22" s="932">
        <f>ROUND(V22*K22,0)</f>
        <v>0</v>
      </c>
      <c r="AG22" s="933"/>
      <c r="AH22" s="933"/>
      <c r="AI22" s="907">
        <f t="shared" ref="AI22" si="66">SUM(Y22:AH23)</f>
        <v>36718</v>
      </c>
      <c r="AJ22" s="908"/>
      <c r="AK22" s="908"/>
      <c r="AL22" s="908"/>
      <c r="AM22" s="203"/>
      <c r="AN22" s="203"/>
      <c r="AO22" s="203"/>
      <c r="AP22" s="203"/>
      <c r="AQ22" s="912"/>
      <c r="AR22" s="913"/>
      <c r="AS22" s="913"/>
      <c r="AT22" s="914"/>
      <c r="AU22" s="913"/>
      <c r="AV22" s="914"/>
      <c r="AW22" s="913"/>
      <c r="AX22" s="914"/>
      <c r="AY22" s="934"/>
      <c r="AZ22" s="913"/>
      <c r="BA22" s="1000"/>
      <c r="BB22" s="935"/>
      <c r="BC22" s="936"/>
      <c r="BD22" s="900">
        <f>ROUND(BA22*0.8,0)</f>
        <v>0</v>
      </c>
      <c r="BE22" s="901"/>
      <c r="BF22" s="901"/>
      <c r="BG22" s="902">
        <f t="shared" si="1"/>
        <v>0</v>
      </c>
      <c r="BH22" s="903"/>
      <c r="BI22" s="903"/>
      <c r="BJ22" s="903">
        <f t="shared" si="2"/>
        <v>0</v>
      </c>
      <c r="BK22" s="903"/>
      <c r="BL22" s="1084"/>
      <c r="BM22" s="1040">
        <f t="shared" ref="BM22" si="67">ROUND(BD22*AU22,0)</f>
        <v>0</v>
      </c>
      <c r="BN22" s="937"/>
      <c r="BO22" s="937"/>
      <c r="BP22" s="938"/>
      <c r="BQ22" s="933">
        <f>ROUND(BG22*AW22,0)</f>
        <v>0</v>
      </c>
      <c r="BR22" s="933"/>
      <c r="BS22" s="939"/>
      <c r="BT22" s="932">
        <f>ROUND(BJ22*AY22,0)</f>
        <v>0</v>
      </c>
      <c r="BU22" s="933"/>
      <c r="BV22" s="933"/>
      <c r="BW22" s="907">
        <f t="shared" ref="BW22" si="68">SUM(BM22:BV23)</f>
        <v>0</v>
      </c>
      <c r="BX22" s="908"/>
      <c r="BY22" s="908"/>
      <c r="BZ22" s="908"/>
      <c r="CA22" s="203"/>
      <c r="CB22" s="203"/>
      <c r="CC22" s="203"/>
      <c r="CD22" s="203"/>
      <c r="CE22" s="1085"/>
      <c r="CF22" s="1086"/>
      <c r="CG22" s="1086"/>
      <c r="CH22" s="1087"/>
      <c r="CI22" s="1063"/>
      <c r="CJ22" s="1064"/>
      <c r="CK22" s="1063"/>
      <c r="CL22" s="1067"/>
      <c r="CM22" s="1069"/>
      <c r="CN22" s="1064"/>
      <c r="CO22" s="1071"/>
      <c r="CP22" s="1072"/>
      <c r="CQ22" s="1073"/>
      <c r="CR22" s="1077">
        <f>ROUND(CO22*0.8,0)</f>
        <v>0</v>
      </c>
      <c r="CS22" s="1078"/>
      <c r="CT22" s="1079"/>
      <c r="CU22" s="1080">
        <f t="shared" ref="CU22" si="69">ROUND(CO22/8*1.25,0)</f>
        <v>0</v>
      </c>
      <c r="CV22" s="1035"/>
      <c r="CW22" s="1081"/>
      <c r="CX22" s="1034">
        <f t="shared" ref="CX22" si="70">ROUND(CO22/8*1.25,0)</f>
        <v>0</v>
      </c>
      <c r="CY22" s="1035"/>
      <c r="CZ22" s="1036"/>
      <c r="DA22" s="1040">
        <f t="shared" ref="DA22" si="71">ROUND(CR22*CI22,0)</f>
        <v>0</v>
      </c>
      <c r="DB22" s="937"/>
      <c r="DC22" s="937"/>
      <c r="DD22" s="938"/>
      <c r="DE22" s="1041">
        <f>ROUND(CU22*CK22,0)</f>
        <v>0</v>
      </c>
      <c r="DF22" s="1042"/>
      <c r="DG22" s="1043"/>
      <c r="DH22" s="1047">
        <f>ROUND(CX22*CM22,0)</f>
        <v>0</v>
      </c>
      <c r="DI22" s="1042"/>
      <c r="DJ22" s="1048"/>
      <c r="DK22" s="1051">
        <f t="shared" ref="DK22" si="72">SUM(DA22:DJ23)</f>
        <v>0</v>
      </c>
      <c r="DL22" s="1052"/>
      <c r="DM22" s="1052"/>
      <c r="DN22" s="1053"/>
      <c r="DO22" s="203"/>
      <c r="DP22" s="203"/>
    </row>
    <row r="23" spans="1:120" ht="12" customHeight="1" x14ac:dyDescent="0.15">
      <c r="A23" s="203"/>
      <c r="B23" s="203"/>
      <c r="C23" s="895"/>
      <c r="D23" s="895"/>
      <c r="E23" s="895"/>
      <c r="F23" s="896"/>
      <c r="G23" s="895"/>
      <c r="H23" s="895"/>
      <c r="I23" s="895"/>
      <c r="J23" s="896"/>
      <c r="K23" s="897"/>
      <c r="L23" s="896"/>
      <c r="M23" s="898"/>
      <c r="N23" s="898"/>
      <c r="O23" s="899"/>
      <c r="P23" s="905">
        <f>ROUND(M22*0.2,0)</f>
        <v>5000</v>
      </c>
      <c r="Q23" s="906"/>
      <c r="R23" s="906"/>
      <c r="S23" s="902"/>
      <c r="T23" s="903"/>
      <c r="U23" s="903"/>
      <c r="V23" s="903"/>
      <c r="W23" s="903"/>
      <c r="X23" s="904"/>
      <c r="Y23" s="910">
        <f t="shared" ref="Y23" si="73">ROUND(P23*G22,0)</f>
        <v>5000</v>
      </c>
      <c r="Z23" s="910"/>
      <c r="AA23" s="910"/>
      <c r="AB23" s="911"/>
      <c r="AC23" s="933"/>
      <c r="AD23" s="933"/>
      <c r="AE23" s="939"/>
      <c r="AF23" s="932"/>
      <c r="AG23" s="933"/>
      <c r="AH23" s="933"/>
      <c r="AI23" s="909"/>
      <c r="AJ23" s="908"/>
      <c r="AK23" s="908"/>
      <c r="AL23" s="908"/>
      <c r="AM23" s="203"/>
      <c r="AN23" s="203"/>
      <c r="AO23" s="203"/>
      <c r="AP23" s="203"/>
      <c r="AQ23" s="913"/>
      <c r="AR23" s="913"/>
      <c r="AS23" s="913"/>
      <c r="AT23" s="914"/>
      <c r="AU23" s="913"/>
      <c r="AV23" s="914"/>
      <c r="AW23" s="913"/>
      <c r="AX23" s="914"/>
      <c r="AY23" s="934"/>
      <c r="AZ23" s="913"/>
      <c r="BA23" s="1000"/>
      <c r="BB23" s="935"/>
      <c r="BC23" s="936"/>
      <c r="BD23" s="905">
        <f>ROUND(BA22*0.2,0)</f>
        <v>0</v>
      </c>
      <c r="BE23" s="906"/>
      <c r="BF23" s="906"/>
      <c r="BG23" s="902"/>
      <c r="BH23" s="903"/>
      <c r="BI23" s="903"/>
      <c r="BJ23" s="903"/>
      <c r="BK23" s="903"/>
      <c r="BL23" s="1084"/>
      <c r="BM23" s="1059">
        <f t="shared" ref="BM23" si="74">ROUND(BD23*AU22,0)</f>
        <v>0</v>
      </c>
      <c r="BN23" s="910"/>
      <c r="BO23" s="910"/>
      <c r="BP23" s="911"/>
      <c r="BQ23" s="933"/>
      <c r="BR23" s="933"/>
      <c r="BS23" s="939"/>
      <c r="BT23" s="932"/>
      <c r="BU23" s="933"/>
      <c r="BV23" s="933"/>
      <c r="BW23" s="909"/>
      <c r="BX23" s="908"/>
      <c r="BY23" s="908"/>
      <c r="BZ23" s="908"/>
      <c r="CA23" s="203"/>
      <c r="CB23" s="203"/>
      <c r="CC23" s="203"/>
      <c r="CD23" s="203"/>
      <c r="CE23" s="1088"/>
      <c r="CF23" s="1089"/>
      <c r="CG23" s="1089"/>
      <c r="CH23" s="1090"/>
      <c r="CI23" s="1065"/>
      <c r="CJ23" s="1066"/>
      <c r="CK23" s="1065"/>
      <c r="CL23" s="1068"/>
      <c r="CM23" s="1070"/>
      <c r="CN23" s="1066"/>
      <c r="CO23" s="1074"/>
      <c r="CP23" s="1075"/>
      <c r="CQ23" s="1076"/>
      <c r="CR23" s="1060">
        <f>ROUND(CO22*0.2,0)</f>
        <v>0</v>
      </c>
      <c r="CS23" s="1061"/>
      <c r="CT23" s="1062"/>
      <c r="CU23" s="1082"/>
      <c r="CV23" s="1038"/>
      <c r="CW23" s="1083"/>
      <c r="CX23" s="1037"/>
      <c r="CY23" s="1038"/>
      <c r="CZ23" s="1039"/>
      <c r="DA23" s="1059">
        <f t="shared" ref="DA23" si="75">ROUND(CR23*CI22,0)</f>
        <v>0</v>
      </c>
      <c r="DB23" s="910"/>
      <c r="DC23" s="910"/>
      <c r="DD23" s="911"/>
      <c r="DE23" s="1044"/>
      <c r="DF23" s="1045"/>
      <c r="DG23" s="1046"/>
      <c r="DH23" s="1049"/>
      <c r="DI23" s="1045"/>
      <c r="DJ23" s="1050"/>
      <c r="DK23" s="1054"/>
      <c r="DL23" s="1055"/>
      <c r="DM23" s="1055"/>
      <c r="DN23" s="1056"/>
      <c r="DO23" s="203"/>
      <c r="DP23" s="203"/>
    </row>
    <row r="24" spans="1:120" ht="12" customHeight="1" x14ac:dyDescent="0.15">
      <c r="A24" s="203"/>
      <c r="B24" s="203"/>
      <c r="C24" s="894"/>
      <c r="D24" s="895"/>
      <c r="E24" s="895"/>
      <c r="F24" s="896"/>
      <c r="G24" s="895"/>
      <c r="H24" s="895"/>
      <c r="I24" s="895"/>
      <c r="J24" s="896"/>
      <c r="K24" s="897"/>
      <c r="L24" s="896"/>
      <c r="M24" s="898"/>
      <c r="N24" s="898"/>
      <c r="O24" s="899"/>
      <c r="P24" s="900">
        <f t="shared" ref="P24" si="76">ROUND(M24*0.8,0)</f>
        <v>0</v>
      </c>
      <c r="Q24" s="901"/>
      <c r="R24" s="901"/>
      <c r="S24" s="902">
        <f t="shared" ref="S24" si="77">ROUND(M24/8*1.25,0)</f>
        <v>0</v>
      </c>
      <c r="T24" s="903"/>
      <c r="U24" s="903"/>
      <c r="V24" s="903">
        <f t="shared" ref="V24" si="78">ROUND(M24/8*1.25,0)</f>
        <v>0</v>
      </c>
      <c r="W24" s="903"/>
      <c r="X24" s="904"/>
      <c r="Y24" s="937">
        <f t="shared" ref="Y24" si="79">ROUND(P24*G24,0)</f>
        <v>0</v>
      </c>
      <c r="Z24" s="937"/>
      <c r="AA24" s="937"/>
      <c r="AB24" s="938"/>
      <c r="AC24" s="933">
        <f t="shared" ref="AC24" si="80">ROUND(S24*I24,0)</f>
        <v>0</v>
      </c>
      <c r="AD24" s="933"/>
      <c r="AE24" s="939"/>
      <c r="AF24" s="932">
        <f t="shared" ref="AF24" si="81">ROUND(V24*K24,0)</f>
        <v>0</v>
      </c>
      <c r="AG24" s="933"/>
      <c r="AH24" s="933"/>
      <c r="AI24" s="907">
        <f t="shared" ref="AI24" si="82">SUM(Y24:AH25)</f>
        <v>0</v>
      </c>
      <c r="AJ24" s="908"/>
      <c r="AK24" s="908"/>
      <c r="AL24" s="908"/>
      <c r="AM24" s="203"/>
      <c r="AN24" s="203"/>
      <c r="AO24" s="203"/>
      <c r="AP24" s="203"/>
      <c r="AQ24" s="912"/>
      <c r="AR24" s="913"/>
      <c r="AS24" s="913"/>
      <c r="AT24" s="914"/>
      <c r="AU24" s="913"/>
      <c r="AV24" s="914"/>
      <c r="AW24" s="913"/>
      <c r="AX24" s="914"/>
      <c r="AY24" s="934"/>
      <c r="AZ24" s="913"/>
      <c r="BA24" s="1000"/>
      <c r="BB24" s="935"/>
      <c r="BC24" s="936"/>
      <c r="BD24" s="900">
        <f>ROUND(BA24*0.8,0)</f>
        <v>0</v>
      </c>
      <c r="BE24" s="901"/>
      <c r="BF24" s="901"/>
      <c r="BG24" s="902">
        <f t="shared" si="1"/>
        <v>0</v>
      </c>
      <c r="BH24" s="903"/>
      <c r="BI24" s="903"/>
      <c r="BJ24" s="903">
        <f t="shared" si="2"/>
        <v>0</v>
      </c>
      <c r="BK24" s="903"/>
      <c r="BL24" s="1084"/>
      <c r="BM24" s="1040">
        <f t="shared" ref="BM24" si="83">ROUND(BD24*AU24,0)</f>
        <v>0</v>
      </c>
      <c r="BN24" s="937"/>
      <c r="BO24" s="937"/>
      <c r="BP24" s="938"/>
      <c r="BQ24" s="933">
        <f>ROUND(BG24*AW24,0)</f>
        <v>0</v>
      </c>
      <c r="BR24" s="933"/>
      <c r="BS24" s="939"/>
      <c r="BT24" s="932">
        <f>ROUND(BJ24*AY24,0)</f>
        <v>0</v>
      </c>
      <c r="BU24" s="933"/>
      <c r="BV24" s="933"/>
      <c r="BW24" s="907">
        <f t="shared" ref="BW24" si="84">SUM(BM24:BV25)</f>
        <v>0</v>
      </c>
      <c r="BX24" s="908"/>
      <c r="BY24" s="908"/>
      <c r="BZ24" s="908"/>
      <c r="CA24" s="203"/>
      <c r="CB24" s="203"/>
      <c r="CC24" s="203"/>
      <c r="CD24" s="203"/>
      <c r="CE24" s="1085"/>
      <c r="CF24" s="1086"/>
      <c r="CG24" s="1086"/>
      <c r="CH24" s="1087"/>
      <c r="CI24" s="1063"/>
      <c r="CJ24" s="1064"/>
      <c r="CK24" s="1063"/>
      <c r="CL24" s="1067"/>
      <c r="CM24" s="1069"/>
      <c r="CN24" s="1064"/>
      <c r="CO24" s="1071"/>
      <c r="CP24" s="1072"/>
      <c r="CQ24" s="1073"/>
      <c r="CR24" s="1077">
        <f>ROUND(CO24*0.8,0)</f>
        <v>0</v>
      </c>
      <c r="CS24" s="1078"/>
      <c r="CT24" s="1079"/>
      <c r="CU24" s="1080">
        <f t="shared" ref="CU24" si="85">ROUND(CO24/8*1.25,0)</f>
        <v>0</v>
      </c>
      <c r="CV24" s="1035"/>
      <c r="CW24" s="1081"/>
      <c r="CX24" s="1034">
        <f t="shared" ref="CX24" si="86">ROUND(CO24/8*1.25,0)</f>
        <v>0</v>
      </c>
      <c r="CY24" s="1035"/>
      <c r="CZ24" s="1036"/>
      <c r="DA24" s="1040">
        <f t="shared" ref="DA24" si="87">ROUND(CR24*CI24,0)</f>
        <v>0</v>
      </c>
      <c r="DB24" s="937"/>
      <c r="DC24" s="937"/>
      <c r="DD24" s="938"/>
      <c r="DE24" s="1041">
        <f>ROUND(CU24*CK24,0)</f>
        <v>0</v>
      </c>
      <c r="DF24" s="1042"/>
      <c r="DG24" s="1043"/>
      <c r="DH24" s="1047">
        <f>ROUND(CX24*CM24,0)</f>
        <v>0</v>
      </c>
      <c r="DI24" s="1042"/>
      <c r="DJ24" s="1048"/>
      <c r="DK24" s="1051">
        <f t="shared" ref="DK24" si="88">SUM(DA24:DJ25)</f>
        <v>0</v>
      </c>
      <c r="DL24" s="1052"/>
      <c r="DM24" s="1052"/>
      <c r="DN24" s="1053"/>
      <c r="DO24" s="203"/>
      <c r="DP24" s="203"/>
    </row>
    <row r="25" spans="1:120" ht="12" customHeight="1" x14ac:dyDescent="0.15">
      <c r="A25" s="203"/>
      <c r="B25" s="203"/>
      <c r="C25" s="895"/>
      <c r="D25" s="895"/>
      <c r="E25" s="895"/>
      <c r="F25" s="896"/>
      <c r="G25" s="895"/>
      <c r="H25" s="895"/>
      <c r="I25" s="895"/>
      <c r="J25" s="896"/>
      <c r="K25" s="897"/>
      <c r="L25" s="896"/>
      <c r="M25" s="898"/>
      <c r="N25" s="898"/>
      <c r="O25" s="899"/>
      <c r="P25" s="905">
        <f t="shared" ref="P25" si="89">ROUND(M24*0.2,0)</f>
        <v>0</v>
      </c>
      <c r="Q25" s="906"/>
      <c r="R25" s="906"/>
      <c r="S25" s="902"/>
      <c r="T25" s="903"/>
      <c r="U25" s="903"/>
      <c r="V25" s="903"/>
      <c r="W25" s="903"/>
      <c r="X25" s="904"/>
      <c r="Y25" s="910">
        <f t="shared" ref="Y25" si="90">ROUND(P25*G24,0)</f>
        <v>0</v>
      </c>
      <c r="Z25" s="910"/>
      <c r="AA25" s="910"/>
      <c r="AB25" s="911"/>
      <c r="AC25" s="933"/>
      <c r="AD25" s="933"/>
      <c r="AE25" s="939"/>
      <c r="AF25" s="932"/>
      <c r="AG25" s="933"/>
      <c r="AH25" s="933"/>
      <c r="AI25" s="909"/>
      <c r="AJ25" s="908"/>
      <c r="AK25" s="908"/>
      <c r="AL25" s="908"/>
      <c r="AM25" s="203"/>
      <c r="AN25" s="203"/>
      <c r="AO25" s="203"/>
      <c r="AP25" s="203"/>
      <c r="AQ25" s="913"/>
      <c r="AR25" s="913"/>
      <c r="AS25" s="913"/>
      <c r="AT25" s="914"/>
      <c r="AU25" s="913"/>
      <c r="AV25" s="914"/>
      <c r="AW25" s="913"/>
      <c r="AX25" s="914"/>
      <c r="AY25" s="934"/>
      <c r="AZ25" s="913"/>
      <c r="BA25" s="1000"/>
      <c r="BB25" s="935"/>
      <c r="BC25" s="936"/>
      <c r="BD25" s="905">
        <f>ROUND(BA24*0.2,0)</f>
        <v>0</v>
      </c>
      <c r="BE25" s="906"/>
      <c r="BF25" s="906"/>
      <c r="BG25" s="902"/>
      <c r="BH25" s="903"/>
      <c r="BI25" s="903"/>
      <c r="BJ25" s="903"/>
      <c r="BK25" s="903"/>
      <c r="BL25" s="1084"/>
      <c r="BM25" s="1059">
        <f t="shared" ref="BM25" si="91">ROUND(BD25*AU24,0)</f>
        <v>0</v>
      </c>
      <c r="BN25" s="910"/>
      <c r="BO25" s="910"/>
      <c r="BP25" s="911"/>
      <c r="BQ25" s="933"/>
      <c r="BR25" s="933"/>
      <c r="BS25" s="939"/>
      <c r="BT25" s="932"/>
      <c r="BU25" s="933"/>
      <c r="BV25" s="933"/>
      <c r="BW25" s="909"/>
      <c r="BX25" s="908"/>
      <c r="BY25" s="908"/>
      <c r="BZ25" s="908"/>
      <c r="CA25" s="203"/>
      <c r="CB25" s="203"/>
      <c r="CC25" s="203"/>
      <c r="CD25" s="203"/>
      <c r="CE25" s="1088"/>
      <c r="CF25" s="1089"/>
      <c r="CG25" s="1089"/>
      <c r="CH25" s="1090"/>
      <c r="CI25" s="1065"/>
      <c r="CJ25" s="1066"/>
      <c r="CK25" s="1065"/>
      <c r="CL25" s="1068"/>
      <c r="CM25" s="1070"/>
      <c r="CN25" s="1066"/>
      <c r="CO25" s="1074"/>
      <c r="CP25" s="1075"/>
      <c r="CQ25" s="1076"/>
      <c r="CR25" s="1060">
        <f>ROUND(CO24*0.2,0)</f>
        <v>0</v>
      </c>
      <c r="CS25" s="1061"/>
      <c r="CT25" s="1062"/>
      <c r="CU25" s="1082"/>
      <c r="CV25" s="1038"/>
      <c r="CW25" s="1083"/>
      <c r="CX25" s="1037"/>
      <c r="CY25" s="1038"/>
      <c r="CZ25" s="1039"/>
      <c r="DA25" s="1059">
        <f t="shared" ref="DA25" si="92">ROUND(CR25*CI24,0)</f>
        <v>0</v>
      </c>
      <c r="DB25" s="910"/>
      <c r="DC25" s="910"/>
      <c r="DD25" s="911"/>
      <c r="DE25" s="1044"/>
      <c r="DF25" s="1045"/>
      <c r="DG25" s="1046"/>
      <c r="DH25" s="1049"/>
      <c r="DI25" s="1045"/>
      <c r="DJ25" s="1050"/>
      <c r="DK25" s="1054"/>
      <c r="DL25" s="1055"/>
      <c r="DM25" s="1055"/>
      <c r="DN25" s="1056"/>
      <c r="DO25" s="203"/>
      <c r="DP25" s="203"/>
    </row>
    <row r="26" spans="1:120" ht="12" customHeight="1" x14ac:dyDescent="0.15">
      <c r="A26" s="203"/>
      <c r="B26" s="203"/>
      <c r="C26" s="894"/>
      <c r="D26" s="895"/>
      <c r="E26" s="895"/>
      <c r="F26" s="896"/>
      <c r="G26" s="895"/>
      <c r="H26" s="895"/>
      <c r="I26" s="895"/>
      <c r="J26" s="896"/>
      <c r="K26" s="897"/>
      <c r="L26" s="896"/>
      <c r="M26" s="898"/>
      <c r="N26" s="898"/>
      <c r="O26" s="899"/>
      <c r="P26" s="900">
        <f t="shared" ref="P26" si="93">ROUND(M26*0.8,0)</f>
        <v>0</v>
      </c>
      <c r="Q26" s="901"/>
      <c r="R26" s="901"/>
      <c r="S26" s="902">
        <f t="shared" ref="S26" si="94">ROUND(M26/8*1.25,0)</f>
        <v>0</v>
      </c>
      <c r="T26" s="903"/>
      <c r="U26" s="903"/>
      <c r="V26" s="903">
        <f t="shared" ref="V26" si="95">ROUND(M26/8*1.25,0)</f>
        <v>0</v>
      </c>
      <c r="W26" s="903"/>
      <c r="X26" s="904"/>
      <c r="Y26" s="937">
        <f t="shared" ref="Y26" si="96">ROUND(P26*G26,0)</f>
        <v>0</v>
      </c>
      <c r="Z26" s="937"/>
      <c r="AA26" s="937"/>
      <c r="AB26" s="938"/>
      <c r="AC26" s="933">
        <f t="shared" ref="AC26" si="97">ROUND(S26*I26,0)</f>
        <v>0</v>
      </c>
      <c r="AD26" s="933"/>
      <c r="AE26" s="939"/>
      <c r="AF26" s="932">
        <f t="shared" ref="AF26" si="98">ROUND(V26*K26,0)</f>
        <v>0</v>
      </c>
      <c r="AG26" s="933"/>
      <c r="AH26" s="933"/>
      <c r="AI26" s="907">
        <f t="shared" ref="AI26" si="99">SUM(Y26:AH27)</f>
        <v>0</v>
      </c>
      <c r="AJ26" s="908"/>
      <c r="AK26" s="908"/>
      <c r="AL26" s="908"/>
      <c r="AM26" s="203"/>
      <c r="AN26" s="203"/>
      <c r="AO26" s="203"/>
      <c r="AP26" s="203"/>
      <c r="AQ26" s="912"/>
      <c r="AR26" s="913"/>
      <c r="AS26" s="913"/>
      <c r="AT26" s="914"/>
      <c r="AU26" s="913"/>
      <c r="AV26" s="914"/>
      <c r="AW26" s="913"/>
      <c r="AX26" s="914"/>
      <c r="AY26" s="934"/>
      <c r="AZ26" s="913"/>
      <c r="BA26" s="1000"/>
      <c r="BB26" s="935"/>
      <c r="BC26" s="936"/>
      <c r="BD26" s="900">
        <f>ROUND(BA26*0.8,0)</f>
        <v>0</v>
      </c>
      <c r="BE26" s="901"/>
      <c r="BF26" s="901"/>
      <c r="BG26" s="902">
        <f t="shared" si="1"/>
        <v>0</v>
      </c>
      <c r="BH26" s="903"/>
      <c r="BI26" s="903"/>
      <c r="BJ26" s="903">
        <f t="shared" si="2"/>
        <v>0</v>
      </c>
      <c r="BK26" s="903"/>
      <c r="BL26" s="1084"/>
      <c r="BM26" s="1040">
        <f t="shared" ref="BM26" si="100">ROUND(BD26*AU26,0)</f>
        <v>0</v>
      </c>
      <c r="BN26" s="937"/>
      <c r="BO26" s="937"/>
      <c r="BP26" s="938"/>
      <c r="BQ26" s="933">
        <f>ROUND(BG26*AW26,0)</f>
        <v>0</v>
      </c>
      <c r="BR26" s="933"/>
      <c r="BS26" s="939"/>
      <c r="BT26" s="932">
        <f>ROUND(BJ26*AY26,0)</f>
        <v>0</v>
      </c>
      <c r="BU26" s="933"/>
      <c r="BV26" s="933"/>
      <c r="BW26" s="907">
        <f t="shared" ref="BW26" si="101">SUM(BM26:BV27)</f>
        <v>0</v>
      </c>
      <c r="BX26" s="908"/>
      <c r="BY26" s="908"/>
      <c r="BZ26" s="908"/>
      <c r="CA26" s="203"/>
      <c r="CB26" s="203"/>
      <c r="CC26" s="203"/>
      <c r="CD26" s="203"/>
      <c r="CE26" s="1085"/>
      <c r="CF26" s="1086"/>
      <c r="CG26" s="1086"/>
      <c r="CH26" s="1087"/>
      <c r="CI26" s="1063"/>
      <c r="CJ26" s="1064"/>
      <c r="CK26" s="1063"/>
      <c r="CL26" s="1067"/>
      <c r="CM26" s="1069"/>
      <c r="CN26" s="1064"/>
      <c r="CO26" s="1071"/>
      <c r="CP26" s="1072"/>
      <c r="CQ26" s="1073"/>
      <c r="CR26" s="1077">
        <f>ROUND(CO26*0.8,0)</f>
        <v>0</v>
      </c>
      <c r="CS26" s="1078"/>
      <c r="CT26" s="1079"/>
      <c r="CU26" s="1080">
        <f t="shared" ref="CU26" si="102">ROUND(CO26/8*1.25,0)</f>
        <v>0</v>
      </c>
      <c r="CV26" s="1035"/>
      <c r="CW26" s="1081"/>
      <c r="CX26" s="1034">
        <f t="shared" ref="CX26" si="103">ROUND(CO26/8*1.25,0)</f>
        <v>0</v>
      </c>
      <c r="CY26" s="1035"/>
      <c r="CZ26" s="1036"/>
      <c r="DA26" s="1040">
        <f t="shared" ref="DA26" si="104">ROUND(CR26*CI26,0)</f>
        <v>0</v>
      </c>
      <c r="DB26" s="937"/>
      <c r="DC26" s="937"/>
      <c r="DD26" s="938"/>
      <c r="DE26" s="1041">
        <f>ROUND(CU26*CK26,0)</f>
        <v>0</v>
      </c>
      <c r="DF26" s="1042"/>
      <c r="DG26" s="1043"/>
      <c r="DH26" s="1047">
        <f>ROUND(CX26*CM26,0)</f>
        <v>0</v>
      </c>
      <c r="DI26" s="1042"/>
      <c r="DJ26" s="1048"/>
      <c r="DK26" s="1051">
        <f t="shared" ref="DK26" si="105">SUM(DA26:DJ27)</f>
        <v>0</v>
      </c>
      <c r="DL26" s="1052"/>
      <c r="DM26" s="1052"/>
      <c r="DN26" s="1053"/>
      <c r="DO26" s="203"/>
      <c r="DP26" s="203"/>
    </row>
    <row r="27" spans="1:120" ht="12" customHeight="1" x14ac:dyDescent="0.15">
      <c r="A27" s="203"/>
      <c r="B27" s="203"/>
      <c r="C27" s="895"/>
      <c r="D27" s="895"/>
      <c r="E27" s="895"/>
      <c r="F27" s="896"/>
      <c r="G27" s="895"/>
      <c r="H27" s="895"/>
      <c r="I27" s="895"/>
      <c r="J27" s="896"/>
      <c r="K27" s="897"/>
      <c r="L27" s="896"/>
      <c r="M27" s="898"/>
      <c r="N27" s="898"/>
      <c r="O27" s="899"/>
      <c r="P27" s="905">
        <f t="shared" ref="P27" si="106">ROUND(M26*0.2,0)</f>
        <v>0</v>
      </c>
      <c r="Q27" s="906"/>
      <c r="R27" s="906"/>
      <c r="S27" s="902"/>
      <c r="T27" s="903"/>
      <c r="U27" s="903"/>
      <c r="V27" s="903"/>
      <c r="W27" s="903"/>
      <c r="X27" s="904"/>
      <c r="Y27" s="910">
        <f t="shared" ref="Y27" si="107">ROUND(P27*G26,0)</f>
        <v>0</v>
      </c>
      <c r="Z27" s="910"/>
      <c r="AA27" s="910"/>
      <c r="AB27" s="911"/>
      <c r="AC27" s="933"/>
      <c r="AD27" s="933"/>
      <c r="AE27" s="939"/>
      <c r="AF27" s="932"/>
      <c r="AG27" s="933"/>
      <c r="AH27" s="933"/>
      <c r="AI27" s="909"/>
      <c r="AJ27" s="908"/>
      <c r="AK27" s="908"/>
      <c r="AL27" s="908"/>
      <c r="AM27" s="203"/>
      <c r="AN27" s="203"/>
      <c r="AO27" s="203"/>
      <c r="AP27" s="203"/>
      <c r="AQ27" s="913"/>
      <c r="AR27" s="913"/>
      <c r="AS27" s="913"/>
      <c r="AT27" s="914"/>
      <c r="AU27" s="913"/>
      <c r="AV27" s="914"/>
      <c r="AW27" s="913"/>
      <c r="AX27" s="914"/>
      <c r="AY27" s="934"/>
      <c r="AZ27" s="913"/>
      <c r="BA27" s="1000"/>
      <c r="BB27" s="935"/>
      <c r="BC27" s="936"/>
      <c r="BD27" s="905">
        <f>ROUND(BA26*0.2,0)</f>
        <v>0</v>
      </c>
      <c r="BE27" s="906"/>
      <c r="BF27" s="906"/>
      <c r="BG27" s="902"/>
      <c r="BH27" s="903"/>
      <c r="BI27" s="903"/>
      <c r="BJ27" s="903"/>
      <c r="BK27" s="903"/>
      <c r="BL27" s="1084"/>
      <c r="BM27" s="1059">
        <f t="shared" ref="BM27" si="108">ROUND(BD27*AU26,0)</f>
        <v>0</v>
      </c>
      <c r="BN27" s="910"/>
      <c r="BO27" s="910"/>
      <c r="BP27" s="911"/>
      <c r="BQ27" s="933"/>
      <c r="BR27" s="933"/>
      <c r="BS27" s="939"/>
      <c r="BT27" s="932"/>
      <c r="BU27" s="933"/>
      <c r="BV27" s="933"/>
      <c r="BW27" s="909"/>
      <c r="BX27" s="908"/>
      <c r="BY27" s="908"/>
      <c r="BZ27" s="908"/>
      <c r="CA27" s="203"/>
      <c r="CB27" s="203"/>
      <c r="CC27" s="203"/>
      <c r="CD27" s="203"/>
      <c r="CE27" s="1088"/>
      <c r="CF27" s="1089"/>
      <c r="CG27" s="1089"/>
      <c r="CH27" s="1090"/>
      <c r="CI27" s="1065"/>
      <c r="CJ27" s="1066"/>
      <c r="CK27" s="1065"/>
      <c r="CL27" s="1068"/>
      <c r="CM27" s="1070"/>
      <c r="CN27" s="1066"/>
      <c r="CO27" s="1074"/>
      <c r="CP27" s="1075"/>
      <c r="CQ27" s="1076"/>
      <c r="CR27" s="1060">
        <f>ROUND(CO26*0.2,0)</f>
        <v>0</v>
      </c>
      <c r="CS27" s="1061"/>
      <c r="CT27" s="1062"/>
      <c r="CU27" s="1082"/>
      <c r="CV27" s="1038"/>
      <c r="CW27" s="1083"/>
      <c r="CX27" s="1037"/>
      <c r="CY27" s="1038"/>
      <c r="CZ27" s="1039"/>
      <c r="DA27" s="1059">
        <f t="shared" ref="DA27" si="109">ROUND(CR27*CI26,0)</f>
        <v>0</v>
      </c>
      <c r="DB27" s="910"/>
      <c r="DC27" s="910"/>
      <c r="DD27" s="911"/>
      <c r="DE27" s="1044"/>
      <c r="DF27" s="1045"/>
      <c r="DG27" s="1046"/>
      <c r="DH27" s="1049"/>
      <c r="DI27" s="1045"/>
      <c r="DJ27" s="1050"/>
      <c r="DK27" s="1054"/>
      <c r="DL27" s="1055"/>
      <c r="DM27" s="1055"/>
      <c r="DN27" s="1056"/>
      <c r="DO27" s="203"/>
      <c r="DP27" s="203"/>
    </row>
    <row r="28" spans="1:120" ht="12" customHeight="1" x14ac:dyDescent="0.15">
      <c r="A28" s="203"/>
      <c r="B28" s="203"/>
      <c r="C28" s="894"/>
      <c r="D28" s="895"/>
      <c r="E28" s="895"/>
      <c r="F28" s="896"/>
      <c r="G28" s="895"/>
      <c r="H28" s="895"/>
      <c r="I28" s="895"/>
      <c r="J28" s="896"/>
      <c r="K28" s="897"/>
      <c r="L28" s="896"/>
      <c r="M28" s="898"/>
      <c r="N28" s="898"/>
      <c r="O28" s="899"/>
      <c r="P28" s="900">
        <f t="shared" ref="P28" si="110">ROUND(M28*0.8,0)</f>
        <v>0</v>
      </c>
      <c r="Q28" s="901"/>
      <c r="R28" s="901"/>
      <c r="S28" s="902">
        <f t="shared" ref="S28" si="111">ROUND(M28/8*1.25,0)</f>
        <v>0</v>
      </c>
      <c r="T28" s="903"/>
      <c r="U28" s="903"/>
      <c r="V28" s="903">
        <f t="shared" ref="V28" si="112">ROUND(M28/8*1.25,0)</f>
        <v>0</v>
      </c>
      <c r="W28" s="903"/>
      <c r="X28" s="904"/>
      <c r="Y28" s="937">
        <f t="shared" ref="Y28" si="113">ROUND(P28*G28,0)</f>
        <v>0</v>
      </c>
      <c r="Z28" s="937"/>
      <c r="AA28" s="937"/>
      <c r="AB28" s="938"/>
      <c r="AC28" s="933">
        <f t="shared" ref="AC28" si="114">ROUND(S28*I28,0)</f>
        <v>0</v>
      </c>
      <c r="AD28" s="933"/>
      <c r="AE28" s="939"/>
      <c r="AF28" s="932">
        <f t="shared" ref="AF28" si="115">ROUND(V28*K28,0)</f>
        <v>0</v>
      </c>
      <c r="AG28" s="933"/>
      <c r="AH28" s="933"/>
      <c r="AI28" s="907">
        <f t="shared" ref="AI28" si="116">SUM(Y28:AH29)</f>
        <v>0</v>
      </c>
      <c r="AJ28" s="908"/>
      <c r="AK28" s="908"/>
      <c r="AL28" s="908"/>
      <c r="AM28" s="203"/>
      <c r="AN28" s="203"/>
      <c r="AO28" s="203"/>
      <c r="AP28" s="203"/>
      <c r="AQ28" s="912"/>
      <c r="AR28" s="913"/>
      <c r="AS28" s="913"/>
      <c r="AT28" s="914"/>
      <c r="AU28" s="913"/>
      <c r="AV28" s="914"/>
      <c r="AW28" s="913"/>
      <c r="AX28" s="914"/>
      <c r="AY28" s="934"/>
      <c r="AZ28" s="913"/>
      <c r="BA28" s="1000"/>
      <c r="BB28" s="935"/>
      <c r="BC28" s="936"/>
      <c r="BD28" s="900">
        <f>ROUND(BA28*0.8,0)</f>
        <v>0</v>
      </c>
      <c r="BE28" s="901"/>
      <c r="BF28" s="901"/>
      <c r="BG28" s="902">
        <f t="shared" si="1"/>
        <v>0</v>
      </c>
      <c r="BH28" s="903"/>
      <c r="BI28" s="903"/>
      <c r="BJ28" s="903">
        <f t="shared" si="2"/>
        <v>0</v>
      </c>
      <c r="BK28" s="903"/>
      <c r="BL28" s="1084"/>
      <c r="BM28" s="1040">
        <f t="shared" ref="BM28" si="117">ROUND(BD28*AU28,0)</f>
        <v>0</v>
      </c>
      <c r="BN28" s="937"/>
      <c r="BO28" s="937"/>
      <c r="BP28" s="938"/>
      <c r="BQ28" s="933">
        <f>ROUND(BG28*AW28,0)</f>
        <v>0</v>
      </c>
      <c r="BR28" s="933"/>
      <c r="BS28" s="939"/>
      <c r="BT28" s="932">
        <f>ROUND(BJ28*AY28,0)</f>
        <v>0</v>
      </c>
      <c r="BU28" s="933"/>
      <c r="BV28" s="933"/>
      <c r="BW28" s="907">
        <f t="shared" ref="BW28" si="118">SUM(BM28:BV29)</f>
        <v>0</v>
      </c>
      <c r="BX28" s="908"/>
      <c r="BY28" s="908"/>
      <c r="BZ28" s="908"/>
      <c r="CA28" s="203"/>
      <c r="CB28" s="203"/>
      <c r="CC28" s="203"/>
      <c r="CD28" s="203"/>
      <c r="CE28" s="1085"/>
      <c r="CF28" s="1086"/>
      <c r="CG28" s="1086"/>
      <c r="CH28" s="1087"/>
      <c r="CI28" s="1063"/>
      <c r="CJ28" s="1064"/>
      <c r="CK28" s="1063"/>
      <c r="CL28" s="1067"/>
      <c r="CM28" s="1069"/>
      <c r="CN28" s="1064"/>
      <c r="CO28" s="1071"/>
      <c r="CP28" s="1072"/>
      <c r="CQ28" s="1073"/>
      <c r="CR28" s="1077">
        <f>ROUND(CO28*0.8,0)</f>
        <v>0</v>
      </c>
      <c r="CS28" s="1078"/>
      <c r="CT28" s="1079"/>
      <c r="CU28" s="1080">
        <f t="shared" ref="CU28" si="119">ROUND(CO28/8*1.25,0)</f>
        <v>0</v>
      </c>
      <c r="CV28" s="1035"/>
      <c r="CW28" s="1081"/>
      <c r="CX28" s="1034">
        <f t="shared" ref="CX28" si="120">ROUND(CO28/8*1.25,0)</f>
        <v>0</v>
      </c>
      <c r="CY28" s="1035"/>
      <c r="CZ28" s="1036"/>
      <c r="DA28" s="1040">
        <f t="shared" ref="DA28" si="121">ROUND(CR28*CI28,0)</f>
        <v>0</v>
      </c>
      <c r="DB28" s="937"/>
      <c r="DC28" s="937"/>
      <c r="DD28" s="938"/>
      <c r="DE28" s="1041">
        <f>ROUND(CU28*CK28,0)</f>
        <v>0</v>
      </c>
      <c r="DF28" s="1042"/>
      <c r="DG28" s="1043"/>
      <c r="DH28" s="1047">
        <f>ROUND(CX28*CM28,0)</f>
        <v>0</v>
      </c>
      <c r="DI28" s="1042"/>
      <c r="DJ28" s="1048"/>
      <c r="DK28" s="1051">
        <f t="shared" ref="DK28" si="122">SUM(DA28:DJ29)</f>
        <v>0</v>
      </c>
      <c r="DL28" s="1052"/>
      <c r="DM28" s="1052"/>
      <c r="DN28" s="1053"/>
      <c r="DO28" s="203"/>
      <c r="DP28" s="203"/>
    </row>
    <row r="29" spans="1:120" ht="12" customHeight="1" x14ac:dyDescent="0.15">
      <c r="A29" s="203"/>
      <c r="B29" s="203"/>
      <c r="C29" s="895"/>
      <c r="D29" s="895"/>
      <c r="E29" s="895"/>
      <c r="F29" s="896"/>
      <c r="G29" s="895"/>
      <c r="H29" s="895"/>
      <c r="I29" s="895"/>
      <c r="J29" s="896"/>
      <c r="K29" s="897"/>
      <c r="L29" s="896"/>
      <c r="M29" s="898"/>
      <c r="N29" s="898"/>
      <c r="O29" s="899"/>
      <c r="P29" s="905">
        <f t="shared" ref="P29" si="123">ROUND(M28*0.2,0)</f>
        <v>0</v>
      </c>
      <c r="Q29" s="906"/>
      <c r="R29" s="906"/>
      <c r="S29" s="902"/>
      <c r="T29" s="903"/>
      <c r="U29" s="903"/>
      <c r="V29" s="903"/>
      <c r="W29" s="903"/>
      <c r="X29" s="904"/>
      <c r="Y29" s="910">
        <f t="shared" ref="Y29" si="124">ROUND(P29*G28,0)</f>
        <v>0</v>
      </c>
      <c r="Z29" s="910"/>
      <c r="AA29" s="910"/>
      <c r="AB29" s="911"/>
      <c r="AC29" s="933"/>
      <c r="AD29" s="933"/>
      <c r="AE29" s="939"/>
      <c r="AF29" s="932"/>
      <c r="AG29" s="933"/>
      <c r="AH29" s="933"/>
      <c r="AI29" s="909"/>
      <c r="AJ29" s="908"/>
      <c r="AK29" s="908"/>
      <c r="AL29" s="908"/>
      <c r="AM29" s="203"/>
      <c r="AN29" s="203"/>
      <c r="AO29" s="203"/>
      <c r="AP29" s="203"/>
      <c r="AQ29" s="913"/>
      <c r="AR29" s="913"/>
      <c r="AS29" s="913"/>
      <c r="AT29" s="914"/>
      <c r="AU29" s="913"/>
      <c r="AV29" s="914"/>
      <c r="AW29" s="913"/>
      <c r="AX29" s="914"/>
      <c r="AY29" s="934"/>
      <c r="AZ29" s="913"/>
      <c r="BA29" s="1000"/>
      <c r="BB29" s="935"/>
      <c r="BC29" s="936"/>
      <c r="BD29" s="905">
        <f>ROUND(BA28*0.2,0)</f>
        <v>0</v>
      </c>
      <c r="BE29" s="906"/>
      <c r="BF29" s="906"/>
      <c r="BG29" s="902"/>
      <c r="BH29" s="903"/>
      <c r="BI29" s="903"/>
      <c r="BJ29" s="903"/>
      <c r="BK29" s="903"/>
      <c r="BL29" s="1084"/>
      <c r="BM29" s="1059">
        <f t="shared" ref="BM29" si="125">ROUND(BD29*AU28,0)</f>
        <v>0</v>
      </c>
      <c r="BN29" s="910"/>
      <c r="BO29" s="910"/>
      <c r="BP29" s="911"/>
      <c r="BQ29" s="933"/>
      <c r="BR29" s="933"/>
      <c r="BS29" s="939"/>
      <c r="BT29" s="932"/>
      <c r="BU29" s="933"/>
      <c r="BV29" s="933"/>
      <c r="BW29" s="909"/>
      <c r="BX29" s="908"/>
      <c r="BY29" s="908"/>
      <c r="BZ29" s="908"/>
      <c r="CA29" s="203"/>
      <c r="CB29" s="203"/>
      <c r="CC29" s="203"/>
      <c r="CD29" s="203"/>
      <c r="CE29" s="1088"/>
      <c r="CF29" s="1089"/>
      <c r="CG29" s="1089"/>
      <c r="CH29" s="1090"/>
      <c r="CI29" s="1065"/>
      <c r="CJ29" s="1066"/>
      <c r="CK29" s="1065"/>
      <c r="CL29" s="1068"/>
      <c r="CM29" s="1070"/>
      <c r="CN29" s="1066"/>
      <c r="CO29" s="1074"/>
      <c r="CP29" s="1075"/>
      <c r="CQ29" s="1076"/>
      <c r="CR29" s="1060">
        <f>ROUND(CO28*0.2,0)</f>
        <v>0</v>
      </c>
      <c r="CS29" s="1061"/>
      <c r="CT29" s="1062"/>
      <c r="CU29" s="1082"/>
      <c r="CV29" s="1038"/>
      <c r="CW29" s="1083"/>
      <c r="CX29" s="1037"/>
      <c r="CY29" s="1038"/>
      <c r="CZ29" s="1039"/>
      <c r="DA29" s="1059">
        <f t="shared" ref="DA29" si="126">ROUND(CR29*CI28,0)</f>
        <v>0</v>
      </c>
      <c r="DB29" s="910"/>
      <c r="DC29" s="910"/>
      <c r="DD29" s="911"/>
      <c r="DE29" s="1044"/>
      <c r="DF29" s="1045"/>
      <c r="DG29" s="1046"/>
      <c r="DH29" s="1049"/>
      <c r="DI29" s="1045"/>
      <c r="DJ29" s="1050"/>
      <c r="DK29" s="1054"/>
      <c r="DL29" s="1055"/>
      <c r="DM29" s="1055"/>
      <c r="DN29" s="1056"/>
      <c r="DO29" s="203"/>
      <c r="DP29" s="203"/>
    </row>
    <row r="30" spans="1:120" ht="12" customHeight="1" x14ac:dyDescent="0.15">
      <c r="A30" s="203"/>
      <c r="B30" s="203"/>
      <c r="C30" s="894"/>
      <c r="D30" s="895"/>
      <c r="E30" s="895"/>
      <c r="F30" s="896"/>
      <c r="G30" s="895"/>
      <c r="H30" s="895"/>
      <c r="I30" s="895"/>
      <c r="J30" s="896"/>
      <c r="K30" s="897"/>
      <c r="L30" s="896"/>
      <c r="M30" s="898"/>
      <c r="N30" s="898"/>
      <c r="O30" s="899"/>
      <c r="P30" s="900">
        <f t="shared" ref="P30" si="127">ROUND(M30*0.8,0)</f>
        <v>0</v>
      </c>
      <c r="Q30" s="901"/>
      <c r="R30" s="901"/>
      <c r="S30" s="902">
        <f t="shared" ref="S30" si="128">ROUND(M30/8*1.25,0)</f>
        <v>0</v>
      </c>
      <c r="T30" s="903"/>
      <c r="U30" s="903"/>
      <c r="V30" s="903">
        <f t="shared" ref="V30" si="129">ROUND(M30/8*1.25,0)</f>
        <v>0</v>
      </c>
      <c r="W30" s="903"/>
      <c r="X30" s="904"/>
      <c r="Y30" s="937">
        <f t="shared" ref="Y30" si="130">ROUND(P30*G30,0)</f>
        <v>0</v>
      </c>
      <c r="Z30" s="937"/>
      <c r="AA30" s="937"/>
      <c r="AB30" s="938"/>
      <c r="AC30" s="933">
        <f t="shared" ref="AC30" si="131">ROUND(S30*I30,0)</f>
        <v>0</v>
      </c>
      <c r="AD30" s="933"/>
      <c r="AE30" s="939"/>
      <c r="AF30" s="932">
        <f t="shared" ref="AF30" si="132">ROUND(V30*K30,0)</f>
        <v>0</v>
      </c>
      <c r="AG30" s="933"/>
      <c r="AH30" s="933"/>
      <c r="AI30" s="907">
        <f t="shared" ref="AI30" si="133">SUM(Y30:AH31)</f>
        <v>0</v>
      </c>
      <c r="AJ30" s="908"/>
      <c r="AK30" s="908"/>
      <c r="AL30" s="908"/>
      <c r="AM30" s="203"/>
      <c r="AN30" s="203"/>
      <c r="AO30" s="203"/>
      <c r="AP30" s="203"/>
      <c r="AQ30" s="912"/>
      <c r="AR30" s="913"/>
      <c r="AS30" s="913"/>
      <c r="AT30" s="914"/>
      <c r="AU30" s="913"/>
      <c r="AV30" s="914"/>
      <c r="AW30" s="913"/>
      <c r="AX30" s="914"/>
      <c r="AY30" s="934"/>
      <c r="AZ30" s="913"/>
      <c r="BA30" s="1000"/>
      <c r="BB30" s="935"/>
      <c r="BC30" s="936"/>
      <c r="BD30" s="900">
        <f>ROUND(BA30*0.8,0)</f>
        <v>0</v>
      </c>
      <c r="BE30" s="901"/>
      <c r="BF30" s="901"/>
      <c r="BG30" s="902">
        <f t="shared" si="1"/>
        <v>0</v>
      </c>
      <c r="BH30" s="903"/>
      <c r="BI30" s="903"/>
      <c r="BJ30" s="903">
        <f t="shared" si="2"/>
        <v>0</v>
      </c>
      <c r="BK30" s="903"/>
      <c r="BL30" s="1084"/>
      <c r="BM30" s="1040">
        <f t="shared" ref="BM30" si="134">ROUND(BD30*AU30,0)</f>
        <v>0</v>
      </c>
      <c r="BN30" s="937"/>
      <c r="BO30" s="937"/>
      <c r="BP30" s="938"/>
      <c r="BQ30" s="933">
        <f>ROUND(BG30*AW30,0)</f>
        <v>0</v>
      </c>
      <c r="BR30" s="933"/>
      <c r="BS30" s="939"/>
      <c r="BT30" s="932">
        <f>ROUND(BJ30*AY30,0)</f>
        <v>0</v>
      </c>
      <c r="BU30" s="933"/>
      <c r="BV30" s="933"/>
      <c r="BW30" s="907">
        <f t="shared" ref="BW30" si="135">SUM(BM30:BV31)</f>
        <v>0</v>
      </c>
      <c r="BX30" s="908"/>
      <c r="BY30" s="908"/>
      <c r="BZ30" s="908"/>
      <c r="CA30" s="203"/>
      <c r="CB30" s="203"/>
      <c r="CC30" s="203"/>
      <c r="CD30" s="203"/>
      <c r="CE30" s="1085"/>
      <c r="CF30" s="1086"/>
      <c r="CG30" s="1086"/>
      <c r="CH30" s="1087"/>
      <c r="CI30" s="1063"/>
      <c r="CJ30" s="1064"/>
      <c r="CK30" s="1063"/>
      <c r="CL30" s="1067"/>
      <c r="CM30" s="1069"/>
      <c r="CN30" s="1064"/>
      <c r="CO30" s="1071"/>
      <c r="CP30" s="1072"/>
      <c r="CQ30" s="1073"/>
      <c r="CR30" s="1077">
        <f>ROUND(CO30*0.8,0)</f>
        <v>0</v>
      </c>
      <c r="CS30" s="1078"/>
      <c r="CT30" s="1079"/>
      <c r="CU30" s="1080">
        <f t="shared" ref="CU30" si="136">ROUND(CO30/8*1.25,0)</f>
        <v>0</v>
      </c>
      <c r="CV30" s="1035"/>
      <c r="CW30" s="1081"/>
      <c r="CX30" s="1034">
        <f t="shared" ref="CX30" si="137">ROUND(CO30/8*1.25,0)</f>
        <v>0</v>
      </c>
      <c r="CY30" s="1035"/>
      <c r="CZ30" s="1036"/>
      <c r="DA30" s="1040">
        <f t="shared" ref="DA30" si="138">ROUND(CR30*CI30,0)</f>
        <v>0</v>
      </c>
      <c r="DB30" s="937"/>
      <c r="DC30" s="937"/>
      <c r="DD30" s="938"/>
      <c r="DE30" s="1041">
        <f>ROUND(CU30*CK30,0)</f>
        <v>0</v>
      </c>
      <c r="DF30" s="1042"/>
      <c r="DG30" s="1043"/>
      <c r="DH30" s="1047">
        <f>ROUND(CX30*CM30,0)</f>
        <v>0</v>
      </c>
      <c r="DI30" s="1042"/>
      <c r="DJ30" s="1048"/>
      <c r="DK30" s="1051">
        <f t="shared" ref="DK30" si="139">SUM(DA30:DJ31)</f>
        <v>0</v>
      </c>
      <c r="DL30" s="1052"/>
      <c r="DM30" s="1052"/>
      <c r="DN30" s="1053"/>
      <c r="DO30" s="203"/>
      <c r="DP30" s="203"/>
    </row>
    <row r="31" spans="1:120" ht="12" customHeight="1" x14ac:dyDescent="0.15">
      <c r="A31" s="203"/>
      <c r="B31" s="203"/>
      <c r="C31" s="895"/>
      <c r="D31" s="895"/>
      <c r="E31" s="895"/>
      <c r="F31" s="896"/>
      <c r="G31" s="895"/>
      <c r="H31" s="895"/>
      <c r="I31" s="895"/>
      <c r="J31" s="896"/>
      <c r="K31" s="897"/>
      <c r="L31" s="896"/>
      <c r="M31" s="898"/>
      <c r="N31" s="898"/>
      <c r="O31" s="899"/>
      <c r="P31" s="905">
        <f t="shared" ref="P31" si="140">ROUND(M30*0.2,0)</f>
        <v>0</v>
      </c>
      <c r="Q31" s="906"/>
      <c r="R31" s="906"/>
      <c r="S31" s="902"/>
      <c r="T31" s="903"/>
      <c r="U31" s="903"/>
      <c r="V31" s="903"/>
      <c r="W31" s="903"/>
      <c r="X31" s="904"/>
      <c r="Y31" s="910">
        <f t="shared" ref="Y31" si="141">ROUND(P31*G30,0)</f>
        <v>0</v>
      </c>
      <c r="Z31" s="910"/>
      <c r="AA31" s="910"/>
      <c r="AB31" s="911"/>
      <c r="AC31" s="933"/>
      <c r="AD31" s="933"/>
      <c r="AE31" s="939"/>
      <c r="AF31" s="932"/>
      <c r="AG31" s="933"/>
      <c r="AH31" s="933"/>
      <c r="AI31" s="909"/>
      <c r="AJ31" s="908"/>
      <c r="AK31" s="908"/>
      <c r="AL31" s="908"/>
      <c r="AM31" s="203"/>
      <c r="AN31" s="203"/>
      <c r="AO31" s="203"/>
      <c r="AP31" s="203"/>
      <c r="AQ31" s="913"/>
      <c r="AR31" s="913"/>
      <c r="AS31" s="913"/>
      <c r="AT31" s="914"/>
      <c r="AU31" s="913"/>
      <c r="AV31" s="914"/>
      <c r="AW31" s="913"/>
      <c r="AX31" s="914"/>
      <c r="AY31" s="934"/>
      <c r="AZ31" s="913"/>
      <c r="BA31" s="1000"/>
      <c r="BB31" s="935"/>
      <c r="BC31" s="936"/>
      <c r="BD31" s="905">
        <f>ROUND(BA30*0.2,0)</f>
        <v>0</v>
      </c>
      <c r="BE31" s="906"/>
      <c r="BF31" s="906"/>
      <c r="BG31" s="902"/>
      <c r="BH31" s="903"/>
      <c r="BI31" s="903"/>
      <c r="BJ31" s="903"/>
      <c r="BK31" s="903"/>
      <c r="BL31" s="1084"/>
      <c r="BM31" s="1059">
        <f t="shared" ref="BM31" si="142">ROUND(BD31*AU30,0)</f>
        <v>0</v>
      </c>
      <c r="BN31" s="910"/>
      <c r="BO31" s="910"/>
      <c r="BP31" s="911"/>
      <c r="BQ31" s="933"/>
      <c r="BR31" s="933"/>
      <c r="BS31" s="939"/>
      <c r="BT31" s="932"/>
      <c r="BU31" s="933"/>
      <c r="BV31" s="933"/>
      <c r="BW31" s="909"/>
      <c r="BX31" s="908"/>
      <c r="BY31" s="908"/>
      <c r="BZ31" s="908"/>
      <c r="CA31" s="203"/>
      <c r="CB31" s="203"/>
      <c r="CC31" s="203"/>
      <c r="CD31" s="203"/>
      <c r="CE31" s="1088"/>
      <c r="CF31" s="1089"/>
      <c r="CG31" s="1089"/>
      <c r="CH31" s="1090"/>
      <c r="CI31" s="1065"/>
      <c r="CJ31" s="1066"/>
      <c r="CK31" s="1065"/>
      <c r="CL31" s="1068"/>
      <c r="CM31" s="1070"/>
      <c r="CN31" s="1066"/>
      <c r="CO31" s="1074"/>
      <c r="CP31" s="1075"/>
      <c r="CQ31" s="1076"/>
      <c r="CR31" s="1060">
        <f>ROUND(CO30*0.2,0)</f>
        <v>0</v>
      </c>
      <c r="CS31" s="1061"/>
      <c r="CT31" s="1062"/>
      <c r="CU31" s="1082"/>
      <c r="CV31" s="1038"/>
      <c r="CW31" s="1083"/>
      <c r="CX31" s="1037"/>
      <c r="CY31" s="1038"/>
      <c r="CZ31" s="1039"/>
      <c r="DA31" s="1059">
        <f t="shared" ref="DA31" si="143">ROUND(CR31*CI30,0)</f>
        <v>0</v>
      </c>
      <c r="DB31" s="910"/>
      <c r="DC31" s="910"/>
      <c r="DD31" s="911"/>
      <c r="DE31" s="1044"/>
      <c r="DF31" s="1045"/>
      <c r="DG31" s="1046"/>
      <c r="DH31" s="1049"/>
      <c r="DI31" s="1045"/>
      <c r="DJ31" s="1050"/>
      <c r="DK31" s="1054"/>
      <c r="DL31" s="1055"/>
      <c r="DM31" s="1055"/>
      <c r="DN31" s="1056"/>
      <c r="DO31" s="203"/>
      <c r="DP31" s="203"/>
    </row>
    <row r="32" spans="1:120" ht="12" customHeight="1" x14ac:dyDescent="0.15">
      <c r="A32" s="203"/>
      <c r="B32" s="203"/>
      <c r="C32" s="912"/>
      <c r="D32" s="913"/>
      <c r="E32" s="913"/>
      <c r="F32" s="914"/>
      <c r="G32" s="913"/>
      <c r="H32" s="913"/>
      <c r="I32" s="913"/>
      <c r="J32" s="914"/>
      <c r="K32" s="934"/>
      <c r="L32" s="914"/>
      <c r="M32" s="935"/>
      <c r="N32" s="935"/>
      <c r="O32" s="936"/>
      <c r="P32" s="900">
        <f>ROUND(M32*0.8,0)</f>
        <v>0</v>
      </c>
      <c r="Q32" s="901"/>
      <c r="R32" s="901"/>
      <c r="S32" s="902">
        <f t="shared" si="44"/>
        <v>0</v>
      </c>
      <c r="T32" s="903"/>
      <c r="U32" s="903"/>
      <c r="V32" s="903">
        <f t="shared" si="45"/>
        <v>0</v>
      </c>
      <c r="W32" s="903"/>
      <c r="X32" s="904"/>
      <c r="Y32" s="937">
        <f t="shared" ref="Y32" si="144">ROUND(P32*G32,0)</f>
        <v>0</v>
      </c>
      <c r="Z32" s="937"/>
      <c r="AA32" s="937"/>
      <c r="AB32" s="938"/>
      <c r="AC32" s="933">
        <f>ROUND(S32*I32,0)</f>
        <v>0</v>
      </c>
      <c r="AD32" s="933"/>
      <c r="AE32" s="939"/>
      <c r="AF32" s="932">
        <f>ROUND(V32*K32,0)</f>
        <v>0</v>
      </c>
      <c r="AG32" s="933"/>
      <c r="AH32" s="933"/>
      <c r="AI32" s="907">
        <f t="shared" ref="AI32" si="145">SUM(Y32:AH33)</f>
        <v>0</v>
      </c>
      <c r="AJ32" s="908"/>
      <c r="AK32" s="908"/>
      <c r="AL32" s="908"/>
      <c r="AM32" s="203"/>
      <c r="AN32" s="203"/>
      <c r="AO32" s="203"/>
      <c r="AP32" s="203"/>
      <c r="AQ32" s="912"/>
      <c r="AR32" s="913"/>
      <c r="AS32" s="913"/>
      <c r="AT32" s="914"/>
      <c r="AU32" s="913"/>
      <c r="AV32" s="914"/>
      <c r="AW32" s="913"/>
      <c r="AX32" s="914"/>
      <c r="AY32" s="934"/>
      <c r="AZ32" s="913"/>
      <c r="BA32" s="1000"/>
      <c r="BB32" s="935"/>
      <c r="BC32" s="936"/>
      <c r="BD32" s="900">
        <f>ROUND(BA32*0.8,0)</f>
        <v>0</v>
      </c>
      <c r="BE32" s="901"/>
      <c r="BF32" s="901"/>
      <c r="BG32" s="902">
        <f t="shared" si="1"/>
        <v>0</v>
      </c>
      <c r="BH32" s="903"/>
      <c r="BI32" s="903"/>
      <c r="BJ32" s="903">
        <f t="shared" si="2"/>
        <v>0</v>
      </c>
      <c r="BK32" s="903"/>
      <c r="BL32" s="1084"/>
      <c r="BM32" s="1040">
        <f t="shared" ref="BM32" si="146">ROUND(BD32*AU32,0)</f>
        <v>0</v>
      </c>
      <c r="BN32" s="937"/>
      <c r="BO32" s="937"/>
      <c r="BP32" s="938"/>
      <c r="BQ32" s="933">
        <f>ROUND(BG32*AW32,0)</f>
        <v>0</v>
      </c>
      <c r="BR32" s="933"/>
      <c r="BS32" s="939"/>
      <c r="BT32" s="932">
        <f>ROUND(BJ32*AY32,0)</f>
        <v>0</v>
      </c>
      <c r="BU32" s="933"/>
      <c r="BV32" s="933"/>
      <c r="BW32" s="907">
        <f t="shared" ref="BW32" si="147">SUM(BM32:BV33)</f>
        <v>0</v>
      </c>
      <c r="BX32" s="908"/>
      <c r="BY32" s="908"/>
      <c r="BZ32" s="908"/>
      <c r="CA32" s="203"/>
      <c r="CB32" s="203"/>
      <c r="CC32" s="203"/>
      <c r="CD32" s="203"/>
      <c r="CE32" s="1085"/>
      <c r="CF32" s="1086"/>
      <c r="CG32" s="1086"/>
      <c r="CH32" s="1087"/>
      <c r="CI32" s="1063"/>
      <c r="CJ32" s="1064"/>
      <c r="CK32" s="1063"/>
      <c r="CL32" s="1067"/>
      <c r="CM32" s="1069"/>
      <c r="CN32" s="1064"/>
      <c r="CO32" s="1071"/>
      <c r="CP32" s="1072"/>
      <c r="CQ32" s="1073"/>
      <c r="CR32" s="1077">
        <f>ROUND(CO32*0.8,0)</f>
        <v>0</v>
      </c>
      <c r="CS32" s="1078"/>
      <c r="CT32" s="1079"/>
      <c r="CU32" s="1080">
        <f t="shared" ref="CU32" si="148">ROUND(CO32/8*1.25,0)</f>
        <v>0</v>
      </c>
      <c r="CV32" s="1035"/>
      <c r="CW32" s="1081"/>
      <c r="CX32" s="1034">
        <f t="shared" ref="CX32" si="149">ROUND(CO32/8*1.25,0)</f>
        <v>0</v>
      </c>
      <c r="CY32" s="1035"/>
      <c r="CZ32" s="1036"/>
      <c r="DA32" s="1040">
        <f t="shared" ref="DA32" si="150">ROUND(CR32*CI32,0)</f>
        <v>0</v>
      </c>
      <c r="DB32" s="937"/>
      <c r="DC32" s="937"/>
      <c r="DD32" s="938"/>
      <c r="DE32" s="1041">
        <f>ROUND(CU32*CK32,0)</f>
        <v>0</v>
      </c>
      <c r="DF32" s="1042"/>
      <c r="DG32" s="1043"/>
      <c r="DH32" s="1047">
        <f>ROUND(CX32*CM32,0)</f>
        <v>0</v>
      </c>
      <c r="DI32" s="1042"/>
      <c r="DJ32" s="1048"/>
      <c r="DK32" s="1051">
        <f t="shared" ref="DK32" si="151">SUM(DA32:DJ33)</f>
        <v>0</v>
      </c>
      <c r="DL32" s="1052"/>
      <c r="DM32" s="1052"/>
      <c r="DN32" s="1053"/>
      <c r="DO32" s="203"/>
      <c r="DP32" s="203"/>
    </row>
    <row r="33" spans="1:120" ht="12" customHeight="1" x14ac:dyDescent="0.15">
      <c r="A33" s="203"/>
      <c r="B33" s="203"/>
      <c r="C33" s="913"/>
      <c r="D33" s="913"/>
      <c r="E33" s="913"/>
      <c r="F33" s="914"/>
      <c r="G33" s="913"/>
      <c r="H33" s="913"/>
      <c r="I33" s="913"/>
      <c r="J33" s="914"/>
      <c r="K33" s="934"/>
      <c r="L33" s="914"/>
      <c r="M33" s="935"/>
      <c r="N33" s="935"/>
      <c r="O33" s="936"/>
      <c r="P33" s="905">
        <f>ROUND(M32*0.2,0)</f>
        <v>0</v>
      </c>
      <c r="Q33" s="906"/>
      <c r="R33" s="906"/>
      <c r="S33" s="902"/>
      <c r="T33" s="903"/>
      <c r="U33" s="903"/>
      <c r="V33" s="903"/>
      <c r="W33" s="903"/>
      <c r="X33" s="904"/>
      <c r="Y33" s="910">
        <f t="shared" ref="Y33" si="152">ROUND(P33*G32,0)</f>
        <v>0</v>
      </c>
      <c r="Z33" s="910"/>
      <c r="AA33" s="910"/>
      <c r="AB33" s="911"/>
      <c r="AC33" s="933"/>
      <c r="AD33" s="933"/>
      <c r="AE33" s="939"/>
      <c r="AF33" s="932"/>
      <c r="AG33" s="933"/>
      <c r="AH33" s="933"/>
      <c r="AI33" s="909"/>
      <c r="AJ33" s="908"/>
      <c r="AK33" s="908"/>
      <c r="AL33" s="908"/>
      <c r="AM33" s="203"/>
      <c r="AN33" s="203"/>
      <c r="AO33" s="203"/>
      <c r="AP33" s="203"/>
      <c r="AQ33" s="913"/>
      <c r="AR33" s="913"/>
      <c r="AS33" s="913"/>
      <c r="AT33" s="914"/>
      <c r="AU33" s="913"/>
      <c r="AV33" s="914"/>
      <c r="AW33" s="913"/>
      <c r="AX33" s="914"/>
      <c r="AY33" s="934"/>
      <c r="AZ33" s="913"/>
      <c r="BA33" s="1000"/>
      <c r="BB33" s="935"/>
      <c r="BC33" s="936"/>
      <c r="BD33" s="905">
        <f>ROUND(BA32*0.2,0)</f>
        <v>0</v>
      </c>
      <c r="BE33" s="906"/>
      <c r="BF33" s="906"/>
      <c r="BG33" s="902"/>
      <c r="BH33" s="903"/>
      <c r="BI33" s="903"/>
      <c r="BJ33" s="903"/>
      <c r="BK33" s="903"/>
      <c r="BL33" s="1084"/>
      <c r="BM33" s="1059">
        <f t="shared" ref="BM33" si="153">ROUND(BD33*AU32,0)</f>
        <v>0</v>
      </c>
      <c r="BN33" s="910"/>
      <c r="BO33" s="910"/>
      <c r="BP33" s="911"/>
      <c r="BQ33" s="933"/>
      <c r="BR33" s="933"/>
      <c r="BS33" s="939"/>
      <c r="BT33" s="932"/>
      <c r="BU33" s="933"/>
      <c r="BV33" s="933"/>
      <c r="BW33" s="909"/>
      <c r="BX33" s="908"/>
      <c r="BY33" s="908"/>
      <c r="BZ33" s="908"/>
      <c r="CA33" s="203"/>
      <c r="CB33" s="203"/>
      <c r="CC33" s="203"/>
      <c r="CD33" s="203"/>
      <c r="CE33" s="1088"/>
      <c r="CF33" s="1089"/>
      <c r="CG33" s="1089"/>
      <c r="CH33" s="1090"/>
      <c r="CI33" s="1065"/>
      <c r="CJ33" s="1066"/>
      <c r="CK33" s="1065"/>
      <c r="CL33" s="1068"/>
      <c r="CM33" s="1070"/>
      <c r="CN33" s="1066"/>
      <c r="CO33" s="1074"/>
      <c r="CP33" s="1075"/>
      <c r="CQ33" s="1076"/>
      <c r="CR33" s="1060">
        <f>ROUND(CO32*0.2,0)</f>
        <v>0</v>
      </c>
      <c r="CS33" s="1061"/>
      <c r="CT33" s="1062"/>
      <c r="CU33" s="1082"/>
      <c r="CV33" s="1038"/>
      <c r="CW33" s="1083"/>
      <c r="CX33" s="1037"/>
      <c r="CY33" s="1038"/>
      <c r="CZ33" s="1039"/>
      <c r="DA33" s="1059">
        <f t="shared" ref="DA33" si="154">ROUND(CR33*CI32,0)</f>
        <v>0</v>
      </c>
      <c r="DB33" s="910"/>
      <c r="DC33" s="910"/>
      <c r="DD33" s="911"/>
      <c r="DE33" s="1044"/>
      <c r="DF33" s="1045"/>
      <c r="DG33" s="1046"/>
      <c r="DH33" s="1049"/>
      <c r="DI33" s="1045"/>
      <c r="DJ33" s="1050"/>
      <c r="DK33" s="1054"/>
      <c r="DL33" s="1055"/>
      <c r="DM33" s="1055"/>
      <c r="DN33" s="1056"/>
      <c r="DO33" s="203"/>
      <c r="DP33" s="203"/>
    </row>
    <row r="34" spans="1:120" ht="12" customHeight="1" x14ac:dyDescent="0.15">
      <c r="A34" s="203"/>
      <c r="B34" s="203"/>
      <c r="C34" s="912"/>
      <c r="D34" s="913"/>
      <c r="E34" s="913"/>
      <c r="F34" s="914"/>
      <c r="G34" s="913"/>
      <c r="H34" s="913"/>
      <c r="I34" s="913"/>
      <c r="J34" s="914"/>
      <c r="K34" s="934"/>
      <c r="L34" s="914"/>
      <c r="M34" s="935"/>
      <c r="N34" s="935"/>
      <c r="O34" s="936"/>
      <c r="P34" s="900">
        <f>ROUND(M34*0.8,0)</f>
        <v>0</v>
      </c>
      <c r="Q34" s="901"/>
      <c r="R34" s="901"/>
      <c r="S34" s="902">
        <f t="shared" ref="S34" si="155">ROUND(M34/8*1.25,0)</f>
        <v>0</v>
      </c>
      <c r="T34" s="903"/>
      <c r="U34" s="903"/>
      <c r="V34" s="903">
        <f t="shared" ref="V34" si="156">ROUND(M34/8*1.25,0)</f>
        <v>0</v>
      </c>
      <c r="W34" s="903"/>
      <c r="X34" s="904"/>
      <c r="Y34" s="937">
        <f t="shared" ref="Y34" si="157">ROUND(P34*G34,0)</f>
        <v>0</v>
      </c>
      <c r="Z34" s="937"/>
      <c r="AA34" s="937"/>
      <c r="AB34" s="938"/>
      <c r="AC34" s="933">
        <f>ROUND(S34*I34,0)</f>
        <v>0</v>
      </c>
      <c r="AD34" s="933"/>
      <c r="AE34" s="939"/>
      <c r="AF34" s="932">
        <f>ROUND(V34*K34,0)</f>
        <v>0</v>
      </c>
      <c r="AG34" s="933"/>
      <c r="AH34" s="933"/>
      <c r="AI34" s="907">
        <f t="shared" ref="AI34" si="158">SUM(Y34:AH35)</f>
        <v>0</v>
      </c>
      <c r="AJ34" s="908"/>
      <c r="AK34" s="908"/>
      <c r="AL34" s="908"/>
      <c r="AM34" s="203"/>
      <c r="AN34" s="203"/>
      <c r="AO34" s="203"/>
      <c r="AP34" s="203"/>
      <c r="AQ34" s="912"/>
      <c r="AR34" s="913"/>
      <c r="AS34" s="913"/>
      <c r="AT34" s="914"/>
      <c r="AU34" s="913"/>
      <c r="AV34" s="914"/>
      <c r="AW34" s="913"/>
      <c r="AX34" s="914"/>
      <c r="AY34" s="934"/>
      <c r="AZ34" s="913"/>
      <c r="BA34" s="1000"/>
      <c r="BB34" s="935"/>
      <c r="BC34" s="936"/>
      <c r="BD34" s="900">
        <f>ROUND(BA34*0.8,0)</f>
        <v>0</v>
      </c>
      <c r="BE34" s="901"/>
      <c r="BF34" s="901"/>
      <c r="BG34" s="902">
        <f t="shared" si="1"/>
        <v>0</v>
      </c>
      <c r="BH34" s="903"/>
      <c r="BI34" s="903"/>
      <c r="BJ34" s="903">
        <f t="shared" si="2"/>
        <v>0</v>
      </c>
      <c r="BK34" s="903"/>
      <c r="BL34" s="1084"/>
      <c r="BM34" s="1040">
        <f t="shared" ref="BM34" si="159">ROUND(BD34*AU34,0)</f>
        <v>0</v>
      </c>
      <c r="BN34" s="937"/>
      <c r="BO34" s="937"/>
      <c r="BP34" s="938"/>
      <c r="BQ34" s="933">
        <f>ROUND(BG34*AW34,0)</f>
        <v>0</v>
      </c>
      <c r="BR34" s="933"/>
      <c r="BS34" s="939"/>
      <c r="BT34" s="932">
        <f>ROUND(BJ34*AY34,0)</f>
        <v>0</v>
      </c>
      <c r="BU34" s="933"/>
      <c r="BV34" s="933"/>
      <c r="BW34" s="907">
        <f t="shared" ref="BW34" si="160">SUM(BM34:BV35)</f>
        <v>0</v>
      </c>
      <c r="BX34" s="908"/>
      <c r="BY34" s="908"/>
      <c r="BZ34" s="908"/>
      <c r="CA34" s="203"/>
      <c r="CB34" s="203"/>
      <c r="CC34" s="203"/>
      <c r="CD34" s="203"/>
      <c r="CE34" s="1085"/>
      <c r="CF34" s="1086"/>
      <c r="CG34" s="1086"/>
      <c r="CH34" s="1087"/>
      <c r="CI34" s="1063"/>
      <c r="CJ34" s="1064"/>
      <c r="CK34" s="1063"/>
      <c r="CL34" s="1067"/>
      <c r="CM34" s="1069"/>
      <c r="CN34" s="1064"/>
      <c r="CO34" s="1071"/>
      <c r="CP34" s="1072"/>
      <c r="CQ34" s="1073"/>
      <c r="CR34" s="1077">
        <f>ROUND(CO34*0.8,0)</f>
        <v>0</v>
      </c>
      <c r="CS34" s="1078"/>
      <c r="CT34" s="1079"/>
      <c r="CU34" s="1080">
        <f t="shared" ref="CU34" si="161">ROUND(CO34/8*1.25,0)</f>
        <v>0</v>
      </c>
      <c r="CV34" s="1035"/>
      <c r="CW34" s="1081"/>
      <c r="CX34" s="1034">
        <f t="shared" ref="CX34" si="162">ROUND(CO34/8*1.25,0)</f>
        <v>0</v>
      </c>
      <c r="CY34" s="1035"/>
      <c r="CZ34" s="1036"/>
      <c r="DA34" s="1040">
        <f t="shared" ref="DA34" si="163">ROUND(CR34*CI34,0)</f>
        <v>0</v>
      </c>
      <c r="DB34" s="937"/>
      <c r="DC34" s="937"/>
      <c r="DD34" s="938"/>
      <c r="DE34" s="1041">
        <f>ROUND(CU34*CK34,0)</f>
        <v>0</v>
      </c>
      <c r="DF34" s="1042"/>
      <c r="DG34" s="1043"/>
      <c r="DH34" s="1047">
        <f>ROUND(CX34*CM34,0)</f>
        <v>0</v>
      </c>
      <c r="DI34" s="1042"/>
      <c r="DJ34" s="1048"/>
      <c r="DK34" s="1051">
        <f t="shared" ref="DK34" si="164">SUM(DA34:DJ35)</f>
        <v>0</v>
      </c>
      <c r="DL34" s="1052"/>
      <c r="DM34" s="1052"/>
      <c r="DN34" s="1053"/>
      <c r="DO34" s="203"/>
      <c r="DP34" s="203"/>
    </row>
    <row r="35" spans="1:120" ht="12" customHeight="1" x14ac:dyDescent="0.15">
      <c r="A35" s="203"/>
      <c r="B35" s="203"/>
      <c r="C35" s="913"/>
      <c r="D35" s="913"/>
      <c r="E35" s="913"/>
      <c r="F35" s="914"/>
      <c r="G35" s="913"/>
      <c r="H35" s="913"/>
      <c r="I35" s="913"/>
      <c r="J35" s="914"/>
      <c r="K35" s="934"/>
      <c r="L35" s="914"/>
      <c r="M35" s="935"/>
      <c r="N35" s="935"/>
      <c r="O35" s="936"/>
      <c r="P35" s="905">
        <f>ROUND(M34*0.2,0)</f>
        <v>0</v>
      </c>
      <c r="Q35" s="906"/>
      <c r="R35" s="906"/>
      <c r="S35" s="902"/>
      <c r="T35" s="903"/>
      <c r="U35" s="903"/>
      <c r="V35" s="903"/>
      <c r="W35" s="903"/>
      <c r="X35" s="904"/>
      <c r="Y35" s="910">
        <f t="shared" ref="Y35" si="165">ROUND(P35*G34,0)</f>
        <v>0</v>
      </c>
      <c r="Z35" s="910"/>
      <c r="AA35" s="910"/>
      <c r="AB35" s="911"/>
      <c r="AC35" s="933"/>
      <c r="AD35" s="933"/>
      <c r="AE35" s="939"/>
      <c r="AF35" s="932"/>
      <c r="AG35" s="933"/>
      <c r="AH35" s="933"/>
      <c r="AI35" s="909"/>
      <c r="AJ35" s="908"/>
      <c r="AK35" s="908"/>
      <c r="AL35" s="908"/>
      <c r="AM35" s="203"/>
      <c r="AN35" s="203"/>
      <c r="AO35" s="203"/>
      <c r="AP35" s="203"/>
      <c r="AQ35" s="913"/>
      <c r="AR35" s="913"/>
      <c r="AS35" s="913"/>
      <c r="AT35" s="914"/>
      <c r="AU35" s="913"/>
      <c r="AV35" s="914"/>
      <c r="AW35" s="913"/>
      <c r="AX35" s="914"/>
      <c r="AY35" s="934"/>
      <c r="AZ35" s="913"/>
      <c r="BA35" s="1000"/>
      <c r="BB35" s="935"/>
      <c r="BC35" s="936"/>
      <c r="BD35" s="905">
        <f>ROUND(BA34*0.2,0)</f>
        <v>0</v>
      </c>
      <c r="BE35" s="906"/>
      <c r="BF35" s="906"/>
      <c r="BG35" s="902"/>
      <c r="BH35" s="903"/>
      <c r="BI35" s="903"/>
      <c r="BJ35" s="903"/>
      <c r="BK35" s="903"/>
      <c r="BL35" s="1084"/>
      <c r="BM35" s="1059">
        <f t="shared" ref="BM35" si="166">ROUND(BD35*AU34,0)</f>
        <v>0</v>
      </c>
      <c r="BN35" s="910"/>
      <c r="BO35" s="910"/>
      <c r="BP35" s="911"/>
      <c r="BQ35" s="933"/>
      <c r="BR35" s="933"/>
      <c r="BS35" s="939"/>
      <c r="BT35" s="932"/>
      <c r="BU35" s="933"/>
      <c r="BV35" s="933"/>
      <c r="BW35" s="909"/>
      <c r="BX35" s="908"/>
      <c r="BY35" s="908"/>
      <c r="BZ35" s="908"/>
      <c r="CA35" s="203"/>
      <c r="CB35" s="203"/>
      <c r="CC35" s="203"/>
      <c r="CD35" s="203"/>
      <c r="CE35" s="1088"/>
      <c r="CF35" s="1089"/>
      <c r="CG35" s="1089"/>
      <c r="CH35" s="1090"/>
      <c r="CI35" s="1065"/>
      <c r="CJ35" s="1066"/>
      <c r="CK35" s="1065"/>
      <c r="CL35" s="1068"/>
      <c r="CM35" s="1070"/>
      <c r="CN35" s="1066"/>
      <c r="CO35" s="1074"/>
      <c r="CP35" s="1075"/>
      <c r="CQ35" s="1076"/>
      <c r="CR35" s="1060">
        <f>ROUND(CO34*0.2,0)</f>
        <v>0</v>
      </c>
      <c r="CS35" s="1061"/>
      <c r="CT35" s="1062"/>
      <c r="CU35" s="1082"/>
      <c r="CV35" s="1038"/>
      <c r="CW35" s="1083"/>
      <c r="CX35" s="1037"/>
      <c r="CY35" s="1038"/>
      <c r="CZ35" s="1039"/>
      <c r="DA35" s="1059">
        <f t="shared" ref="DA35" si="167">ROUND(CR35*CI34,0)</f>
        <v>0</v>
      </c>
      <c r="DB35" s="910"/>
      <c r="DC35" s="910"/>
      <c r="DD35" s="911"/>
      <c r="DE35" s="1044"/>
      <c r="DF35" s="1045"/>
      <c r="DG35" s="1046"/>
      <c r="DH35" s="1049"/>
      <c r="DI35" s="1045"/>
      <c r="DJ35" s="1050"/>
      <c r="DK35" s="1054"/>
      <c r="DL35" s="1055"/>
      <c r="DM35" s="1055"/>
      <c r="DN35" s="1056"/>
      <c r="DO35" s="203"/>
      <c r="DP35" s="203"/>
    </row>
    <row r="36" spans="1:120" ht="12" customHeight="1" x14ac:dyDescent="0.15">
      <c r="A36" s="203"/>
      <c r="B36" s="203"/>
      <c r="C36" s="912"/>
      <c r="D36" s="913"/>
      <c r="E36" s="913"/>
      <c r="F36" s="914"/>
      <c r="G36" s="913"/>
      <c r="H36" s="913"/>
      <c r="I36" s="913"/>
      <c r="J36" s="914"/>
      <c r="K36" s="934"/>
      <c r="L36" s="914"/>
      <c r="M36" s="935"/>
      <c r="N36" s="935"/>
      <c r="O36" s="936"/>
      <c r="P36" s="900">
        <f>ROUND(M36*0.8,0)</f>
        <v>0</v>
      </c>
      <c r="Q36" s="901"/>
      <c r="R36" s="901"/>
      <c r="S36" s="902">
        <f t="shared" si="44"/>
        <v>0</v>
      </c>
      <c r="T36" s="903"/>
      <c r="U36" s="903"/>
      <c r="V36" s="903">
        <f t="shared" si="45"/>
        <v>0</v>
      </c>
      <c r="W36" s="903"/>
      <c r="X36" s="904"/>
      <c r="Y36" s="937">
        <f t="shared" ref="Y36" si="168">ROUND(P36*G36,0)</f>
        <v>0</v>
      </c>
      <c r="Z36" s="937"/>
      <c r="AA36" s="937"/>
      <c r="AB36" s="938"/>
      <c r="AC36" s="933">
        <f>ROUND(S36*I36,0)</f>
        <v>0</v>
      </c>
      <c r="AD36" s="933"/>
      <c r="AE36" s="939"/>
      <c r="AF36" s="932">
        <f>ROUND(V36*K36,0)</f>
        <v>0</v>
      </c>
      <c r="AG36" s="933"/>
      <c r="AH36" s="933"/>
      <c r="AI36" s="907">
        <f t="shared" ref="AI36" si="169">SUM(Y36:AH37)</f>
        <v>0</v>
      </c>
      <c r="AJ36" s="908"/>
      <c r="AK36" s="908"/>
      <c r="AL36" s="908"/>
      <c r="AM36" s="203"/>
      <c r="AN36" s="203"/>
      <c r="AO36" s="203"/>
      <c r="AP36" s="203"/>
      <c r="AQ36" s="912"/>
      <c r="AR36" s="913"/>
      <c r="AS36" s="913"/>
      <c r="AT36" s="914"/>
      <c r="AU36" s="913"/>
      <c r="AV36" s="914"/>
      <c r="AW36" s="913"/>
      <c r="AX36" s="914"/>
      <c r="AY36" s="934"/>
      <c r="AZ36" s="913"/>
      <c r="BA36" s="1000"/>
      <c r="BB36" s="935"/>
      <c r="BC36" s="936"/>
      <c r="BD36" s="900">
        <f>ROUND(BA36*0.8,0)</f>
        <v>0</v>
      </c>
      <c r="BE36" s="901"/>
      <c r="BF36" s="901"/>
      <c r="BG36" s="902">
        <f t="shared" si="1"/>
        <v>0</v>
      </c>
      <c r="BH36" s="903"/>
      <c r="BI36" s="903"/>
      <c r="BJ36" s="903">
        <f t="shared" si="2"/>
        <v>0</v>
      </c>
      <c r="BK36" s="903"/>
      <c r="BL36" s="1084"/>
      <c r="BM36" s="1040">
        <f t="shared" ref="BM36" si="170">ROUND(BD36*AU36,0)</f>
        <v>0</v>
      </c>
      <c r="BN36" s="937"/>
      <c r="BO36" s="937"/>
      <c r="BP36" s="938"/>
      <c r="BQ36" s="933">
        <f>ROUND(BG36*AW36,0)</f>
        <v>0</v>
      </c>
      <c r="BR36" s="933"/>
      <c r="BS36" s="939"/>
      <c r="BT36" s="932">
        <f>ROUND(BJ36*AY36,0)</f>
        <v>0</v>
      </c>
      <c r="BU36" s="933"/>
      <c r="BV36" s="933"/>
      <c r="BW36" s="907">
        <f t="shared" ref="BW36" si="171">SUM(BM36:BV37)</f>
        <v>0</v>
      </c>
      <c r="BX36" s="908"/>
      <c r="BY36" s="908"/>
      <c r="BZ36" s="908"/>
      <c r="CA36" s="203"/>
      <c r="CB36" s="203"/>
      <c r="CC36" s="203"/>
      <c r="CD36" s="203"/>
      <c r="CE36" s="1085"/>
      <c r="CF36" s="1086"/>
      <c r="CG36" s="1086"/>
      <c r="CH36" s="1087"/>
      <c r="CI36" s="1063"/>
      <c r="CJ36" s="1064"/>
      <c r="CK36" s="1063"/>
      <c r="CL36" s="1067"/>
      <c r="CM36" s="1069"/>
      <c r="CN36" s="1064"/>
      <c r="CO36" s="1071"/>
      <c r="CP36" s="1072"/>
      <c r="CQ36" s="1073"/>
      <c r="CR36" s="1077">
        <f>ROUND(CO36*0.8,0)</f>
        <v>0</v>
      </c>
      <c r="CS36" s="1078"/>
      <c r="CT36" s="1079"/>
      <c r="CU36" s="1080">
        <f t="shared" ref="CU36" si="172">ROUND(CO36/8*1.25,0)</f>
        <v>0</v>
      </c>
      <c r="CV36" s="1035"/>
      <c r="CW36" s="1081"/>
      <c r="CX36" s="1034">
        <f t="shared" ref="CX36" si="173">ROUND(CO36/8*1.25,0)</f>
        <v>0</v>
      </c>
      <c r="CY36" s="1035"/>
      <c r="CZ36" s="1036"/>
      <c r="DA36" s="1040">
        <f t="shared" ref="DA36" si="174">ROUND(CR36*CI36,0)</f>
        <v>0</v>
      </c>
      <c r="DB36" s="937"/>
      <c r="DC36" s="937"/>
      <c r="DD36" s="938"/>
      <c r="DE36" s="1041">
        <f>ROUND(CU36*CK36,0)</f>
        <v>0</v>
      </c>
      <c r="DF36" s="1042"/>
      <c r="DG36" s="1043"/>
      <c r="DH36" s="1047">
        <f>ROUND(CX36*CM36,0)</f>
        <v>0</v>
      </c>
      <c r="DI36" s="1042"/>
      <c r="DJ36" s="1048"/>
      <c r="DK36" s="1051">
        <f t="shared" ref="DK36" si="175">SUM(DA36:DJ37)</f>
        <v>0</v>
      </c>
      <c r="DL36" s="1052"/>
      <c r="DM36" s="1052"/>
      <c r="DN36" s="1053"/>
      <c r="DO36" s="203"/>
      <c r="DP36" s="203"/>
    </row>
    <row r="37" spans="1:120" ht="12" customHeight="1" x14ac:dyDescent="0.15">
      <c r="A37" s="203"/>
      <c r="B37" s="203"/>
      <c r="C37" s="913"/>
      <c r="D37" s="913"/>
      <c r="E37" s="913"/>
      <c r="F37" s="914"/>
      <c r="G37" s="913"/>
      <c r="H37" s="913"/>
      <c r="I37" s="913"/>
      <c r="J37" s="914"/>
      <c r="K37" s="934"/>
      <c r="L37" s="914"/>
      <c r="M37" s="935"/>
      <c r="N37" s="935"/>
      <c r="O37" s="936"/>
      <c r="P37" s="905">
        <f>ROUND(M36*0.2,0)</f>
        <v>0</v>
      </c>
      <c r="Q37" s="906"/>
      <c r="R37" s="906"/>
      <c r="S37" s="902"/>
      <c r="T37" s="903"/>
      <c r="U37" s="903"/>
      <c r="V37" s="903"/>
      <c r="W37" s="903"/>
      <c r="X37" s="904"/>
      <c r="Y37" s="910">
        <f t="shared" ref="Y37" si="176">ROUND(P37*G36,0)</f>
        <v>0</v>
      </c>
      <c r="Z37" s="910"/>
      <c r="AA37" s="910"/>
      <c r="AB37" s="911"/>
      <c r="AC37" s="933"/>
      <c r="AD37" s="933"/>
      <c r="AE37" s="939"/>
      <c r="AF37" s="932"/>
      <c r="AG37" s="933"/>
      <c r="AH37" s="933"/>
      <c r="AI37" s="909"/>
      <c r="AJ37" s="908"/>
      <c r="AK37" s="908"/>
      <c r="AL37" s="908"/>
      <c r="AM37" s="203"/>
      <c r="AN37" s="203"/>
      <c r="AO37" s="203"/>
      <c r="AP37" s="203"/>
      <c r="AQ37" s="913"/>
      <c r="AR37" s="913"/>
      <c r="AS37" s="913"/>
      <c r="AT37" s="914"/>
      <c r="AU37" s="913"/>
      <c r="AV37" s="914"/>
      <c r="AW37" s="913"/>
      <c r="AX37" s="914"/>
      <c r="AY37" s="934"/>
      <c r="AZ37" s="913"/>
      <c r="BA37" s="1000"/>
      <c r="BB37" s="935"/>
      <c r="BC37" s="936"/>
      <c r="BD37" s="905">
        <f>ROUND(BA36*0.2,0)</f>
        <v>0</v>
      </c>
      <c r="BE37" s="906"/>
      <c r="BF37" s="906"/>
      <c r="BG37" s="902"/>
      <c r="BH37" s="903"/>
      <c r="BI37" s="903"/>
      <c r="BJ37" s="903"/>
      <c r="BK37" s="903"/>
      <c r="BL37" s="1084"/>
      <c r="BM37" s="1059">
        <f t="shared" ref="BM37" si="177">ROUND(BD37*AU36,0)</f>
        <v>0</v>
      </c>
      <c r="BN37" s="910"/>
      <c r="BO37" s="910"/>
      <c r="BP37" s="911"/>
      <c r="BQ37" s="933"/>
      <c r="BR37" s="933"/>
      <c r="BS37" s="939"/>
      <c r="BT37" s="932"/>
      <c r="BU37" s="933"/>
      <c r="BV37" s="933"/>
      <c r="BW37" s="909"/>
      <c r="BX37" s="908"/>
      <c r="BY37" s="908"/>
      <c r="BZ37" s="908"/>
      <c r="CA37" s="203"/>
      <c r="CB37" s="203"/>
      <c r="CC37" s="203"/>
      <c r="CD37" s="203"/>
      <c r="CE37" s="1088"/>
      <c r="CF37" s="1089"/>
      <c r="CG37" s="1089"/>
      <c r="CH37" s="1090"/>
      <c r="CI37" s="1065"/>
      <c r="CJ37" s="1066"/>
      <c r="CK37" s="1065"/>
      <c r="CL37" s="1068"/>
      <c r="CM37" s="1070"/>
      <c r="CN37" s="1066"/>
      <c r="CO37" s="1074"/>
      <c r="CP37" s="1075"/>
      <c r="CQ37" s="1076"/>
      <c r="CR37" s="1060">
        <f>ROUND(CO36*0.2,0)</f>
        <v>0</v>
      </c>
      <c r="CS37" s="1061"/>
      <c r="CT37" s="1062"/>
      <c r="CU37" s="1082"/>
      <c r="CV37" s="1038"/>
      <c r="CW37" s="1083"/>
      <c r="CX37" s="1037"/>
      <c r="CY37" s="1038"/>
      <c r="CZ37" s="1039"/>
      <c r="DA37" s="1059">
        <f t="shared" ref="DA37" si="178">ROUND(CR37*CI36,0)</f>
        <v>0</v>
      </c>
      <c r="DB37" s="910"/>
      <c r="DC37" s="910"/>
      <c r="DD37" s="911"/>
      <c r="DE37" s="1044"/>
      <c r="DF37" s="1045"/>
      <c r="DG37" s="1046"/>
      <c r="DH37" s="1049"/>
      <c r="DI37" s="1045"/>
      <c r="DJ37" s="1050"/>
      <c r="DK37" s="1054"/>
      <c r="DL37" s="1055"/>
      <c r="DM37" s="1055"/>
      <c r="DN37" s="1056"/>
      <c r="DO37" s="203"/>
      <c r="DP37" s="203"/>
    </row>
    <row r="38" spans="1:120" ht="12" customHeight="1" x14ac:dyDescent="0.15">
      <c r="A38" s="203"/>
      <c r="B38" s="203"/>
      <c r="C38" s="912"/>
      <c r="D38" s="912"/>
      <c r="E38" s="912"/>
      <c r="F38" s="1105"/>
      <c r="G38" s="913"/>
      <c r="H38" s="913"/>
      <c r="I38" s="913"/>
      <c r="J38" s="914"/>
      <c r="K38" s="934"/>
      <c r="L38" s="914"/>
      <c r="M38" s="935"/>
      <c r="N38" s="935"/>
      <c r="O38" s="936"/>
      <c r="P38" s="900">
        <f>ROUND(M38*0.8,0)</f>
        <v>0</v>
      </c>
      <c r="Q38" s="901"/>
      <c r="R38" s="901"/>
      <c r="S38" s="902">
        <f t="shared" si="44"/>
        <v>0</v>
      </c>
      <c r="T38" s="903"/>
      <c r="U38" s="903"/>
      <c r="V38" s="903">
        <f t="shared" si="45"/>
        <v>0</v>
      </c>
      <c r="W38" s="903"/>
      <c r="X38" s="904"/>
      <c r="Y38" s="937">
        <f t="shared" ref="Y38" si="179">ROUND(P38*G38,0)</f>
        <v>0</v>
      </c>
      <c r="Z38" s="937"/>
      <c r="AA38" s="937"/>
      <c r="AB38" s="938"/>
      <c r="AC38" s="933">
        <f>ROUND(S38*I38,0)</f>
        <v>0</v>
      </c>
      <c r="AD38" s="933"/>
      <c r="AE38" s="939"/>
      <c r="AF38" s="932">
        <f>ROUND(V38*K38,0)</f>
        <v>0</v>
      </c>
      <c r="AG38" s="933"/>
      <c r="AH38" s="933"/>
      <c r="AI38" s="907">
        <f t="shared" ref="AI38" si="180">SUM(Y38:AH39)</f>
        <v>0</v>
      </c>
      <c r="AJ38" s="908"/>
      <c r="AK38" s="908"/>
      <c r="AL38" s="908"/>
      <c r="AM38" s="203"/>
      <c r="AN38" s="203"/>
      <c r="AO38" s="203"/>
      <c r="AP38" s="203"/>
      <c r="AQ38" s="912"/>
      <c r="AR38" s="912"/>
      <c r="AS38" s="912"/>
      <c r="AT38" s="1105"/>
      <c r="AU38" s="913"/>
      <c r="AV38" s="914"/>
      <c r="AW38" s="913"/>
      <c r="AX38" s="914"/>
      <c r="AY38" s="934"/>
      <c r="AZ38" s="913"/>
      <c r="BA38" s="1000"/>
      <c r="BB38" s="935"/>
      <c r="BC38" s="936"/>
      <c r="BD38" s="900">
        <f>ROUND(BA38*0.8,0)</f>
        <v>0</v>
      </c>
      <c r="BE38" s="901"/>
      <c r="BF38" s="901"/>
      <c r="BG38" s="902">
        <f t="shared" si="1"/>
        <v>0</v>
      </c>
      <c r="BH38" s="903"/>
      <c r="BI38" s="903"/>
      <c r="BJ38" s="903">
        <f t="shared" si="2"/>
        <v>0</v>
      </c>
      <c r="BK38" s="903"/>
      <c r="BL38" s="1084"/>
      <c r="BM38" s="1040">
        <f t="shared" ref="BM38" si="181">ROUND(BD38*AU38,0)</f>
        <v>0</v>
      </c>
      <c r="BN38" s="937"/>
      <c r="BO38" s="937"/>
      <c r="BP38" s="938"/>
      <c r="BQ38" s="933">
        <f>ROUND(BG38*AW38,0)</f>
        <v>0</v>
      </c>
      <c r="BR38" s="933"/>
      <c r="BS38" s="939"/>
      <c r="BT38" s="932">
        <f>ROUND(BJ38*AY38,0)</f>
        <v>0</v>
      </c>
      <c r="BU38" s="933"/>
      <c r="BV38" s="933"/>
      <c r="BW38" s="907">
        <f t="shared" ref="BW38" si="182">SUM(BM38:BV39)</f>
        <v>0</v>
      </c>
      <c r="BX38" s="908"/>
      <c r="BY38" s="908"/>
      <c r="BZ38" s="908"/>
      <c r="CA38" s="203"/>
      <c r="CB38" s="203"/>
      <c r="CC38" s="203"/>
      <c r="CD38" s="203"/>
      <c r="CE38" s="1085"/>
      <c r="CF38" s="1086"/>
      <c r="CG38" s="1086"/>
      <c r="CH38" s="1087"/>
      <c r="CI38" s="1063"/>
      <c r="CJ38" s="1064"/>
      <c r="CK38" s="1063"/>
      <c r="CL38" s="1067"/>
      <c r="CM38" s="1069"/>
      <c r="CN38" s="1064"/>
      <c r="CO38" s="1071"/>
      <c r="CP38" s="1072"/>
      <c r="CQ38" s="1073"/>
      <c r="CR38" s="1077">
        <f>ROUND(CO38*0.8,0)</f>
        <v>0</v>
      </c>
      <c r="CS38" s="1078"/>
      <c r="CT38" s="1079"/>
      <c r="CU38" s="1080">
        <f t="shared" ref="CU38" si="183">ROUND(CO38/8*1.25,0)</f>
        <v>0</v>
      </c>
      <c r="CV38" s="1035"/>
      <c r="CW38" s="1081"/>
      <c r="CX38" s="1034">
        <f t="shared" ref="CX38" si="184">ROUND(CO38/8*1.25,0)</f>
        <v>0</v>
      </c>
      <c r="CY38" s="1035"/>
      <c r="CZ38" s="1036"/>
      <c r="DA38" s="1040">
        <f t="shared" ref="DA38" si="185">ROUND(CR38*CI38,0)</f>
        <v>0</v>
      </c>
      <c r="DB38" s="937"/>
      <c r="DC38" s="937"/>
      <c r="DD38" s="938"/>
      <c r="DE38" s="1041">
        <f>ROUND(CU38*CK38,0)</f>
        <v>0</v>
      </c>
      <c r="DF38" s="1042"/>
      <c r="DG38" s="1043"/>
      <c r="DH38" s="1047">
        <f>ROUND(CX38*CM38,0)</f>
        <v>0</v>
      </c>
      <c r="DI38" s="1042"/>
      <c r="DJ38" s="1048"/>
      <c r="DK38" s="1051">
        <f t="shared" ref="DK38" si="186">SUM(DA38:DJ39)</f>
        <v>0</v>
      </c>
      <c r="DL38" s="1052"/>
      <c r="DM38" s="1052"/>
      <c r="DN38" s="1053"/>
      <c r="DO38" s="203"/>
      <c r="DP38" s="203"/>
    </row>
    <row r="39" spans="1:120" ht="12" customHeight="1" x14ac:dyDescent="0.15">
      <c r="A39" s="203"/>
      <c r="B39" s="203"/>
      <c r="C39" s="912"/>
      <c r="D39" s="912"/>
      <c r="E39" s="912"/>
      <c r="F39" s="1105"/>
      <c r="G39" s="913"/>
      <c r="H39" s="913"/>
      <c r="I39" s="913"/>
      <c r="J39" s="914"/>
      <c r="K39" s="934"/>
      <c r="L39" s="914"/>
      <c r="M39" s="935"/>
      <c r="N39" s="935"/>
      <c r="O39" s="936"/>
      <c r="P39" s="905">
        <f>ROUND(M38*0.2,0)</f>
        <v>0</v>
      </c>
      <c r="Q39" s="906"/>
      <c r="R39" s="906"/>
      <c r="S39" s="902"/>
      <c r="T39" s="903"/>
      <c r="U39" s="903"/>
      <c r="V39" s="903"/>
      <c r="W39" s="903"/>
      <c r="X39" s="904"/>
      <c r="Y39" s="910">
        <f t="shared" ref="Y39" si="187">ROUND(P39*G38,0)</f>
        <v>0</v>
      </c>
      <c r="Z39" s="910"/>
      <c r="AA39" s="910"/>
      <c r="AB39" s="911"/>
      <c r="AC39" s="933"/>
      <c r="AD39" s="933"/>
      <c r="AE39" s="939"/>
      <c r="AF39" s="932"/>
      <c r="AG39" s="933"/>
      <c r="AH39" s="933"/>
      <c r="AI39" s="909"/>
      <c r="AJ39" s="908"/>
      <c r="AK39" s="908"/>
      <c r="AL39" s="908"/>
      <c r="AM39" s="203"/>
      <c r="AN39" s="203"/>
      <c r="AO39" s="203"/>
      <c r="AP39" s="203"/>
      <c r="AQ39" s="912"/>
      <c r="AR39" s="912"/>
      <c r="AS39" s="912"/>
      <c r="AT39" s="1105"/>
      <c r="AU39" s="913"/>
      <c r="AV39" s="914"/>
      <c r="AW39" s="913"/>
      <c r="AX39" s="914"/>
      <c r="AY39" s="934"/>
      <c r="AZ39" s="913"/>
      <c r="BA39" s="1000"/>
      <c r="BB39" s="935"/>
      <c r="BC39" s="936"/>
      <c r="BD39" s="905">
        <f>ROUND(BA38*0.2,0)</f>
        <v>0</v>
      </c>
      <c r="BE39" s="906"/>
      <c r="BF39" s="906"/>
      <c r="BG39" s="902"/>
      <c r="BH39" s="903"/>
      <c r="BI39" s="903"/>
      <c r="BJ39" s="903"/>
      <c r="BK39" s="903"/>
      <c r="BL39" s="1084"/>
      <c r="BM39" s="1059">
        <f t="shared" ref="BM39" si="188">ROUND(BD39*AU38,0)</f>
        <v>0</v>
      </c>
      <c r="BN39" s="910"/>
      <c r="BO39" s="910"/>
      <c r="BP39" s="911"/>
      <c r="BQ39" s="933"/>
      <c r="BR39" s="933"/>
      <c r="BS39" s="939"/>
      <c r="BT39" s="932"/>
      <c r="BU39" s="933"/>
      <c r="BV39" s="933"/>
      <c r="BW39" s="909"/>
      <c r="BX39" s="908"/>
      <c r="BY39" s="908"/>
      <c r="BZ39" s="908"/>
      <c r="CA39" s="203"/>
      <c r="CB39" s="203"/>
      <c r="CC39" s="203"/>
      <c r="CD39" s="203"/>
      <c r="CE39" s="1088"/>
      <c r="CF39" s="1089"/>
      <c r="CG39" s="1089"/>
      <c r="CH39" s="1090"/>
      <c r="CI39" s="1065"/>
      <c r="CJ39" s="1066"/>
      <c r="CK39" s="1065"/>
      <c r="CL39" s="1068"/>
      <c r="CM39" s="1070"/>
      <c r="CN39" s="1066"/>
      <c r="CO39" s="1074"/>
      <c r="CP39" s="1075"/>
      <c r="CQ39" s="1076"/>
      <c r="CR39" s="1060">
        <f>ROUND(CO38*0.2,0)</f>
        <v>0</v>
      </c>
      <c r="CS39" s="1061"/>
      <c r="CT39" s="1062"/>
      <c r="CU39" s="1082"/>
      <c r="CV39" s="1038"/>
      <c r="CW39" s="1083"/>
      <c r="CX39" s="1037"/>
      <c r="CY39" s="1038"/>
      <c r="CZ39" s="1039"/>
      <c r="DA39" s="1059">
        <f t="shared" ref="DA39" si="189">ROUND(CR39*CI38,0)</f>
        <v>0</v>
      </c>
      <c r="DB39" s="910"/>
      <c r="DC39" s="910"/>
      <c r="DD39" s="911"/>
      <c r="DE39" s="1044"/>
      <c r="DF39" s="1045"/>
      <c r="DG39" s="1046"/>
      <c r="DH39" s="1049"/>
      <c r="DI39" s="1045"/>
      <c r="DJ39" s="1050"/>
      <c r="DK39" s="1054"/>
      <c r="DL39" s="1055"/>
      <c r="DM39" s="1055"/>
      <c r="DN39" s="1056"/>
      <c r="DO39" s="203"/>
      <c r="DP39" s="203"/>
    </row>
    <row r="40" spans="1:120" ht="12" customHeight="1" x14ac:dyDescent="0.15">
      <c r="A40" s="203"/>
      <c r="B40" s="203"/>
      <c r="C40" s="912"/>
      <c r="D40" s="912"/>
      <c r="E40" s="912"/>
      <c r="F40" s="1105"/>
      <c r="G40" s="913"/>
      <c r="H40" s="913"/>
      <c r="I40" s="913"/>
      <c r="J40" s="914"/>
      <c r="K40" s="934"/>
      <c r="L40" s="914"/>
      <c r="M40" s="935"/>
      <c r="N40" s="935"/>
      <c r="O40" s="936"/>
      <c r="P40" s="900">
        <f>ROUND(M40*0.8,0)</f>
        <v>0</v>
      </c>
      <c r="Q40" s="901"/>
      <c r="R40" s="901"/>
      <c r="S40" s="902">
        <f t="shared" si="44"/>
        <v>0</v>
      </c>
      <c r="T40" s="903"/>
      <c r="U40" s="903"/>
      <c r="V40" s="903">
        <f t="shared" si="45"/>
        <v>0</v>
      </c>
      <c r="W40" s="903"/>
      <c r="X40" s="904"/>
      <c r="Y40" s="937">
        <f t="shared" ref="Y40" si="190">ROUND(P40*G40,0)</f>
        <v>0</v>
      </c>
      <c r="Z40" s="937"/>
      <c r="AA40" s="937"/>
      <c r="AB40" s="938"/>
      <c r="AC40" s="933">
        <f>ROUND(S40*I40,0)</f>
        <v>0</v>
      </c>
      <c r="AD40" s="933"/>
      <c r="AE40" s="939"/>
      <c r="AF40" s="932">
        <f>ROUND(V40*K40,0)</f>
        <v>0</v>
      </c>
      <c r="AG40" s="933"/>
      <c r="AH40" s="933"/>
      <c r="AI40" s="907">
        <f t="shared" ref="AI40" si="191">SUM(Y40:AH41)</f>
        <v>0</v>
      </c>
      <c r="AJ40" s="908"/>
      <c r="AK40" s="908"/>
      <c r="AL40" s="908"/>
      <c r="AM40" s="203"/>
      <c r="AN40" s="203"/>
      <c r="AO40" s="203"/>
      <c r="AP40" s="203"/>
      <c r="AQ40" s="912"/>
      <c r="AR40" s="912"/>
      <c r="AS40" s="912"/>
      <c r="AT40" s="1105"/>
      <c r="AU40" s="913"/>
      <c r="AV40" s="914"/>
      <c r="AW40" s="913"/>
      <c r="AX40" s="914"/>
      <c r="AY40" s="934"/>
      <c r="AZ40" s="913"/>
      <c r="BA40" s="1000"/>
      <c r="BB40" s="935"/>
      <c r="BC40" s="936"/>
      <c r="BD40" s="900">
        <f>ROUND(BA40*0.8,0)</f>
        <v>0</v>
      </c>
      <c r="BE40" s="901"/>
      <c r="BF40" s="901"/>
      <c r="BG40" s="902">
        <f t="shared" si="1"/>
        <v>0</v>
      </c>
      <c r="BH40" s="903"/>
      <c r="BI40" s="903"/>
      <c r="BJ40" s="903">
        <f t="shared" si="2"/>
        <v>0</v>
      </c>
      <c r="BK40" s="903"/>
      <c r="BL40" s="1084"/>
      <c r="BM40" s="1040">
        <f t="shared" ref="BM40" si="192">ROUND(BD40*AU40,0)</f>
        <v>0</v>
      </c>
      <c r="BN40" s="937"/>
      <c r="BO40" s="937"/>
      <c r="BP40" s="938"/>
      <c r="BQ40" s="933">
        <f>ROUND(BG40*AW40,0)</f>
        <v>0</v>
      </c>
      <c r="BR40" s="933"/>
      <c r="BS40" s="939"/>
      <c r="BT40" s="932">
        <f>ROUND(BJ40*AY40,0)</f>
        <v>0</v>
      </c>
      <c r="BU40" s="933"/>
      <c r="BV40" s="933"/>
      <c r="BW40" s="907">
        <f t="shared" ref="BW40" si="193">SUM(BM40:BV41)</f>
        <v>0</v>
      </c>
      <c r="BX40" s="908"/>
      <c r="BY40" s="908"/>
      <c r="BZ40" s="908"/>
      <c r="CA40" s="203"/>
      <c r="CB40" s="203"/>
      <c r="CC40" s="203"/>
      <c r="CD40" s="203"/>
      <c r="CE40" s="1085"/>
      <c r="CF40" s="1086"/>
      <c r="CG40" s="1086"/>
      <c r="CH40" s="1087"/>
      <c r="CI40" s="1063"/>
      <c r="CJ40" s="1064"/>
      <c r="CK40" s="1063"/>
      <c r="CL40" s="1067"/>
      <c r="CM40" s="1069"/>
      <c r="CN40" s="1064"/>
      <c r="CO40" s="1071"/>
      <c r="CP40" s="1072"/>
      <c r="CQ40" s="1073"/>
      <c r="CR40" s="1077">
        <f>ROUND(CO40*0.8,0)</f>
        <v>0</v>
      </c>
      <c r="CS40" s="1078"/>
      <c r="CT40" s="1079"/>
      <c r="CU40" s="1080">
        <f t="shared" ref="CU40" si="194">ROUND(CO40/8*1.25,0)</f>
        <v>0</v>
      </c>
      <c r="CV40" s="1035"/>
      <c r="CW40" s="1081"/>
      <c r="CX40" s="1034">
        <f t="shared" ref="CX40" si="195">ROUND(CO40/8*1.25,0)</f>
        <v>0</v>
      </c>
      <c r="CY40" s="1035"/>
      <c r="CZ40" s="1036"/>
      <c r="DA40" s="1040">
        <f t="shared" ref="DA40" si="196">ROUND(CR40*CI40,0)</f>
        <v>0</v>
      </c>
      <c r="DB40" s="937"/>
      <c r="DC40" s="937"/>
      <c r="DD40" s="938"/>
      <c r="DE40" s="1041">
        <f>ROUND(CU40*CK40,0)</f>
        <v>0</v>
      </c>
      <c r="DF40" s="1042"/>
      <c r="DG40" s="1043"/>
      <c r="DH40" s="1047">
        <f>ROUND(CX40*CM40,0)</f>
        <v>0</v>
      </c>
      <c r="DI40" s="1042"/>
      <c r="DJ40" s="1048"/>
      <c r="DK40" s="1051">
        <f t="shared" ref="DK40" si="197">SUM(DA40:DJ41)</f>
        <v>0</v>
      </c>
      <c r="DL40" s="1052"/>
      <c r="DM40" s="1052"/>
      <c r="DN40" s="1053"/>
      <c r="DO40" s="203"/>
      <c r="DP40" s="203"/>
    </row>
    <row r="41" spans="1:120" ht="12" customHeight="1" x14ac:dyDescent="0.15">
      <c r="A41" s="203"/>
      <c r="B41" s="203"/>
      <c r="C41" s="912"/>
      <c r="D41" s="912"/>
      <c r="E41" s="912"/>
      <c r="F41" s="1105"/>
      <c r="G41" s="913"/>
      <c r="H41" s="913"/>
      <c r="I41" s="913"/>
      <c r="J41" s="914"/>
      <c r="K41" s="934"/>
      <c r="L41" s="914"/>
      <c r="M41" s="935"/>
      <c r="N41" s="935"/>
      <c r="O41" s="936"/>
      <c r="P41" s="905">
        <f>ROUND(M40*0.2,0)</f>
        <v>0</v>
      </c>
      <c r="Q41" s="906"/>
      <c r="R41" s="906"/>
      <c r="S41" s="902"/>
      <c r="T41" s="903"/>
      <c r="U41" s="903"/>
      <c r="V41" s="903"/>
      <c r="W41" s="903"/>
      <c r="X41" s="904"/>
      <c r="Y41" s="910">
        <f t="shared" ref="Y41" si="198">ROUND(P41*G40,0)</f>
        <v>0</v>
      </c>
      <c r="Z41" s="910"/>
      <c r="AA41" s="910"/>
      <c r="AB41" s="911"/>
      <c r="AC41" s="933"/>
      <c r="AD41" s="933"/>
      <c r="AE41" s="939"/>
      <c r="AF41" s="932"/>
      <c r="AG41" s="933"/>
      <c r="AH41" s="933"/>
      <c r="AI41" s="909"/>
      <c r="AJ41" s="908"/>
      <c r="AK41" s="908"/>
      <c r="AL41" s="908"/>
      <c r="AM41" s="203"/>
      <c r="AN41" s="203"/>
      <c r="AO41" s="203"/>
      <c r="AP41" s="203"/>
      <c r="AQ41" s="912"/>
      <c r="AR41" s="912"/>
      <c r="AS41" s="912"/>
      <c r="AT41" s="1105"/>
      <c r="AU41" s="913"/>
      <c r="AV41" s="914"/>
      <c r="AW41" s="913"/>
      <c r="AX41" s="914"/>
      <c r="AY41" s="934"/>
      <c r="AZ41" s="913"/>
      <c r="BA41" s="1000"/>
      <c r="BB41" s="935"/>
      <c r="BC41" s="936"/>
      <c r="BD41" s="905">
        <f>ROUND(BA40*0.2,0)</f>
        <v>0</v>
      </c>
      <c r="BE41" s="906"/>
      <c r="BF41" s="906"/>
      <c r="BG41" s="902"/>
      <c r="BH41" s="903"/>
      <c r="BI41" s="903"/>
      <c r="BJ41" s="903"/>
      <c r="BK41" s="903"/>
      <c r="BL41" s="1084"/>
      <c r="BM41" s="1059">
        <f t="shared" ref="BM41" si="199">ROUND(BD41*AU40,0)</f>
        <v>0</v>
      </c>
      <c r="BN41" s="910"/>
      <c r="BO41" s="910"/>
      <c r="BP41" s="911"/>
      <c r="BQ41" s="933"/>
      <c r="BR41" s="933"/>
      <c r="BS41" s="939"/>
      <c r="BT41" s="932"/>
      <c r="BU41" s="933"/>
      <c r="BV41" s="933"/>
      <c r="BW41" s="909"/>
      <c r="BX41" s="908"/>
      <c r="BY41" s="908"/>
      <c r="BZ41" s="908"/>
      <c r="CA41" s="203"/>
      <c r="CB41" s="203"/>
      <c r="CC41" s="203"/>
      <c r="CD41" s="203"/>
      <c r="CE41" s="1088"/>
      <c r="CF41" s="1089"/>
      <c r="CG41" s="1089"/>
      <c r="CH41" s="1090"/>
      <c r="CI41" s="1065"/>
      <c r="CJ41" s="1066"/>
      <c r="CK41" s="1065"/>
      <c r="CL41" s="1068"/>
      <c r="CM41" s="1070"/>
      <c r="CN41" s="1066"/>
      <c r="CO41" s="1074"/>
      <c r="CP41" s="1075"/>
      <c r="CQ41" s="1076"/>
      <c r="CR41" s="1060">
        <f>ROUND(CO40*0.2,0)</f>
        <v>0</v>
      </c>
      <c r="CS41" s="1061"/>
      <c r="CT41" s="1062"/>
      <c r="CU41" s="1082"/>
      <c r="CV41" s="1038"/>
      <c r="CW41" s="1083"/>
      <c r="CX41" s="1037"/>
      <c r="CY41" s="1038"/>
      <c r="CZ41" s="1039"/>
      <c r="DA41" s="1059">
        <f t="shared" ref="DA41" si="200">ROUND(CR41*CI40,0)</f>
        <v>0</v>
      </c>
      <c r="DB41" s="910"/>
      <c r="DC41" s="910"/>
      <c r="DD41" s="911"/>
      <c r="DE41" s="1044"/>
      <c r="DF41" s="1045"/>
      <c r="DG41" s="1046"/>
      <c r="DH41" s="1049"/>
      <c r="DI41" s="1045"/>
      <c r="DJ41" s="1050"/>
      <c r="DK41" s="1054"/>
      <c r="DL41" s="1055"/>
      <c r="DM41" s="1055"/>
      <c r="DN41" s="1056"/>
      <c r="DO41" s="203"/>
      <c r="DP41" s="203"/>
    </row>
    <row r="42" spans="1:120" ht="12" customHeight="1" x14ac:dyDescent="0.15">
      <c r="A42" s="203"/>
      <c r="B42" s="203"/>
      <c r="C42" s="912"/>
      <c r="D42" s="912"/>
      <c r="E42" s="912"/>
      <c r="F42" s="1105"/>
      <c r="G42" s="913"/>
      <c r="H42" s="913"/>
      <c r="I42" s="913"/>
      <c r="J42" s="914"/>
      <c r="K42" s="934"/>
      <c r="L42" s="914"/>
      <c r="M42" s="935"/>
      <c r="N42" s="935"/>
      <c r="O42" s="936"/>
      <c r="P42" s="900">
        <f>ROUND(M42*0.8,0)</f>
        <v>0</v>
      </c>
      <c r="Q42" s="901"/>
      <c r="R42" s="901"/>
      <c r="S42" s="902">
        <f t="shared" si="44"/>
        <v>0</v>
      </c>
      <c r="T42" s="903"/>
      <c r="U42" s="903"/>
      <c r="V42" s="903">
        <f t="shared" si="45"/>
        <v>0</v>
      </c>
      <c r="W42" s="903"/>
      <c r="X42" s="904"/>
      <c r="Y42" s="937">
        <f t="shared" ref="Y42" si="201">ROUND(P42*G42,0)</f>
        <v>0</v>
      </c>
      <c r="Z42" s="937"/>
      <c r="AA42" s="937"/>
      <c r="AB42" s="938"/>
      <c r="AC42" s="933">
        <f>ROUND(S42*I42,0)</f>
        <v>0</v>
      </c>
      <c r="AD42" s="933"/>
      <c r="AE42" s="939"/>
      <c r="AF42" s="932">
        <f>ROUND(V42*K42,0)</f>
        <v>0</v>
      </c>
      <c r="AG42" s="933"/>
      <c r="AH42" s="933"/>
      <c r="AI42" s="907">
        <f t="shared" ref="AI42" si="202">SUM(Y42:AH43)</f>
        <v>0</v>
      </c>
      <c r="AJ42" s="908"/>
      <c r="AK42" s="908"/>
      <c r="AL42" s="908"/>
      <c r="AM42" s="203"/>
      <c r="AN42" s="203"/>
      <c r="AO42" s="203"/>
      <c r="AP42" s="203"/>
      <c r="AQ42" s="912"/>
      <c r="AR42" s="912"/>
      <c r="AS42" s="912"/>
      <c r="AT42" s="1105"/>
      <c r="AU42" s="913"/>
      <c r="AV42" s="914"/>
      <c r="AW42" s="913"/>
      <c r="AX42" s="914"/>
      <c r="AY42" s="934"/>
      <c r="AZ42" s="913"/>
      <c r="BA42" s="1000"/>
      <c r="BB42" s="935"/>
      <c r="BC42" s="936"/>
      <c r="BD42" s="900">
        <f>ROUND(BA42*0.8,0)</f>
        <v>0</v>
      </c>
      <c r="BE42" s="901"/>
      <c r="BF42" s="901"/>
      <c r="BG42" s="902">
        <f t="shared" ref="BG42:BG66" si="203">ROUND(BA42/8*1.25,0)</f>
        <v>0</v>
      </c>
      <c r="BH42" s="903"/>
      <c r="BI42" s="903"/>
      <c r="BJ42" s="903">
        <f t="shared" ref="BJ42:BJ66" si="204">ROUND(BA42/8*1.25,0)</f>
        <v>0</v>
      </c>
      <c r="BK42" s="903"/>
      <c r="BL42" s="1084"/>
      <c r="BM42" s="1040">
        <f t="shared" ref="BM42" si="205">ROUND(BD42*AU42,0)</f>
        <v>0</v>
      </c>
      <c r="BN42" s="937"/>
      <c r="BO42" s="937"/>
      <c r="BP42" s="938"/>
      <c r="BQ42" s="933">
        <f>ROUND(BG42*AW42,0)</f>
        <v>0</v>
      </c>
      <c r="BR42" s="933"/>
      <c r="BS42" s="939"/>
      <c r="BT42" s="932">
        <f>ROUND(BJ42*AY42,0)</f>
        <v>0</v>
      </c>
      <c r="BU42" s="933"/>
      <c r="BV42" s="933"/>
      <c r="BW42" s="907">
        <f t="shared" ref="BW42" si="206">SUM(BM42:BV43)</f>
        <v>0</v>
      </c>
      <c r="BX42" s="908"/>
      <c r="BY42" s="908"/>
      <c r="BZ42" s="908"/>
      <c r="CA42" s="203"/>
      <c r="CB42" s="203"/>
      <c r="CC42" s="203"/>
      <c r="CD42" s="203"/>
      <c r="CE42" s="1085"/>
      <c r="CF42" s="1086"/>
      <c r="CG42" s="1086"/>
      <c r="CH42" s="1087"/>
      <c r="CI42" s="1063"/>
      <c r="CJ42" s="1064"/>
      <c r="CK42" s="1063"/>
      <c r="CL42" s="1067"/>
      <c r="CM42" s="1069"/>
      <c r="CN42" s="1064"/>
      <c r="CO42" s="1071"/>
      <c r="CP42" s="1072"/>
      <c r="CQ42" s="1073"/>
      <c r="CR42" s="1077">
        <f>ROUND(CO42*0.8,0)</f>
        <v>0</v>
      </c>
      <c r="CS42" s="1078"/>
      <c r="CT42" s="1079"/>
      <c r="CU42" s="1080">
        <f t="shared" ref="CU42" si="207">ROUND(CO42/8*1.25,0)</f>
        <v>0</v>
      </c>
      <c r="CV42" s="1035"/>
      <c r="CW42" s="1081"/>
      <c r="CX42" s="1034">
        <f t="shared" ref="CX42" si="208">ROUND(CO42/8*1.25,0)</f>
        <v>0</v>
      </c>
      <c r="CY42" s="1035"/>
      <c r="CZ42" s="1036"/>
      <c r="DA42" s="1040">
        <f t="shared" ref="DA42" si="209">ROUND(CR42*CI42,0)</f>
        <v>0</v>
      </c>
      <c r="DB42" s="937"/>
      <c r="DC42" s="937"/>
      <c r="DD42" s="938"/>
      <c r="DE42" s="1041">
        <f>ROUND(CU42*CK42,0)</f>
        <v>0</v>
      </c>
      <c r="DF42" s="1042"/>
      <c r="DG42" s="1043"/>
      <c r="DH42" s="1047">
        <f>ROUND(CX42*CM42,0)</f>
        <v>0</v>
      </c>
      <c r="DI42" s="1042"/>
      <c r="DJ42" s="1048"/>
      <c r="DK42" s="1051">
        <f t="shared" ref="DK42" si="210">SUM(DA42:DJ43)</f>
        <v>0</v>
      </c>
      <c r="DL42" s="1052"/>
      <c r="DM42" s="1052"/>
      <c r="DN42" s="1053"/>
      <c r="DO42" s="203"/>
      <c r="DP42" s="203"/>
    </row>
    <row r="43" spans="1:120" ht="12" customHeight="1" x14ac:dyDescent="0.15">
      <c r="A43" s="203"/>
      <c r="B43" s="203"/>
      <c r="C43" s="912"/>
      <c r="D43" s="912"/>
      <c r="E43" s="912"/>
      <c r="F43" s="1105"/>
      <c r="G43" s="913"/>
      <c r="H43" s="913"/>
      <c r="I43" s="913"/>
      <c r="J43" s="914"/>
      <c r="K43" s="934"/>
      <c r="L43" s="914"/>
      <c r="M43" s="935"/>
      <c r="N43" s="935"/>
      <c r="O43" s="936"/>
      <c r="P43" s="905">
        <f>ROUND(M42*0.2,0)</f>
        <v>0</v>
      </c>
      <c r="Q43" s="906"/>
      <c r="R43" s="906"/>
      <c r="S43" s="902"/>
      <c r="T43" s="903"/>
      <c r="U43" s="903"/>
      <c r="V43" s="903"/>
      <c r="W43" s="903"/>
      <c r="X43" s="904"/>
      <c r="Y43" s="910">
        <f t="shared" ref="Y43" si="211">ROUND(P43*G42,0)</f>
        <v>0</v>
      </c>
      <c r="Z43" s="910"/>
      <c r="AA43" s="910"/>
      <c r="AB43" s="911"/>
      <c r="AC43" s="933"/>
      <c r="AD43" s="933"/>
      <c r="AE43" s="939"/>
      <c r="AF43" s="932"/>
      <c r="AG43" s="933"/>
      <c r="AH43" s="933"/>
      <c r="AI43" s="909"/>
      <c r="AJ43" s="908"/>
      <c r="AK43" s="908"/>
      <c r="AL43" s="908"/>
      <c r="AM43" s="203"/>
      <c r="AN43" s="203"/>
      <c r="AO43" s="203"/>
      <c r="AP43" s="203"/>
      <c r="AQ43" s="912"/>
      <c r="AR43" s="912"/>
      <c r="AS43" s="912"/>
      <c r="AT43" s="1105"/>
      <c r="AU43" s="913"/>
      <c r="AV43" s="914"/>
      <c r="AW43" s="913"/>
      <c r="AX43" s="914"/>
      <c r="AY43" s="934"/>
      <c r="AZ43" s="913"/>
      <c r="BA43" s="1000"/>
      <c r="BB43" s="935"/>
      <c r="BC43" s="936"/>
      <c r="BD43" s="905">
        <f>ROUND(BA42*0.2,0)</f>
        <v>0</v>
      </c>
      <c r="BE43" s="906"/>
      <c r="BF43" s="906"/>
      <c r="BG43" s="902"/>
      <c r="BH43" s="903"/>
      <c r="BI43" s="903"/>
      <c r="BJ43" s="903"/>
      <c r="BK43" s="903"/>
      <c r="BL43" s="1084"/>
      <c r="BM43" s="1059">
        <f t="shared" ref="BM43" si="212">ROUND(BD43*AU42,0)</f>
        <v>0</v>
      </c>
      <c r="BN43" s="910"/>
      <c r="BO43" s="910"/>
      <c r="BP43" s="911"/>
      <c r="BQ43" s="933"/>
      <c r="BR43" s="933"/>
      <c r="BS43" s="939"/>
      <c r="BT43" s="932"/>
      <c r="BU43" s="933"/>
      <c r="BV43" s="933"/>
      <c r="BW43" s="909"/>
      <c r="BX43" s="908"/>
      <c r="BY43" s="908"/>
      <c r="BZ43" s="908"/>
      <c r="CA43" s="203"/>
      <c r="CB43" s="203"/>
      <c r="CC43" s="203"/>
      <c r="CD43" s="203"/>
      <c r="CE43" s="1088"/>
      <c r="CF43" s="1089"/>
      <c r="CG43" s="1089"/>
      <c r="CH43" s="1090"/>
      <c r="CI43" s="1065"/>
      <c r="CJ43" s="1066"/>
      <c r="CK43" s="1065"/>
      <c r="CL43" s="1068"/>
      <c r="CM43" s="1070"/>
      <c r="CN43" s="1066"/>
      <c r="CO43" s="1074"/>
      <c r="CP43" s="1075"/>
      <c r="CQ43" s="1076"/>
      <c r="CR43" s="1060">
        <f>ROUND(CO42*0.2,0)</f>
        <v>0</v>
      </c>
      <c r="CS43" s="1061"/>
      <c r="CT43" s="1062"/>
      <c r="CU43" s="1082"/>
      <c r="CV43" s="1038"/>
      <c r="CW43" s="1083"/>
      <c r="CX43" s="1037"/>
      <c r="CY43" s="1038"/>
      <c r="CZ43" s="1039"/>
      <c r="DA43" s="1059">
        <f t="shared" ref="DA43" si="213">ROUND(CR43*CI42,0)</f>
        <v>0</v>
      </c>
      <c r="DB43" s="910"/>
      <c r="DC43" s="910"/>
      <c r="DD43" s="911"/>
      <c r="DE43" s="1044"/>
      <c r="DF43" s="1045"/>
      <c r="DG43" s="1046"/>
      <c r="DH43" s="1049"/>
      <c r="DI43" s="1045"/>
      <c r="DJ43" s="1050"/>
      <c r="DK43" s="1054"/>
      <c r="DL43" s="1055"/>
      <c r="DM43" s="1055"/>
      <c r="DN43" s="1056"/>
      <c r="DO43" s="203"/>
      <c r="DP43" s="203"/>
    </row>
    <row r="44" spans="1:120" ht="12" customHeight="1" x14ac:dyDescent="0.15">
      <c r="A44" s="203"/>
      <c r="B44" s="203"/>
      <c r="C44" s="912"/>
      <c r="D44" s="912"/>
      <c r="E44" s="912"/>
      <c r="F44" s="1105"/>
      <c r="G44" s="913"/>
      <c r="H44" s="913"/>
      <c r="I44" s="913"/>
      <c r="J44" s="914"/>
      <c r="K44" s="934"/>
      <c r="L44" s="914"/>
      <c r="M44" s="935"/>
      <c r="N44" s="935"/>
      <c r="O44" s="936"/>
      <c r="P44" s="900">
        <f>ROUND(M44*0.8,0)</f>
        <v>0</v>
      </c>
      <c r="Q44" s="901"/>
      <c r="R44" s="901"/>
      <c r="S44" s="902">
        <f t="shared" si="44"/>
        <v>0</v>
      </c>
      <c r="T44" s="903"/>
      <c r="U44" s="903"/>
      <c r="V44" s="903">
        <f t="shared" si="45"/>
        <v>0</v>
      </c>
      <c r="W44" s="903"/>
      <c r="X44" s="904"/>
      <c r="Y44" s="937">
        <f t="shared" ref="Y44" si="214">ROUND(P44*G44,0)</f>
        <v>0</v>
      </c>
      <c r="Z44" s="937"/>
      <c r="AA44" s="937"/>
      <c r="AB44" s="938"/>
      <c r="AC44" s="933">
        <f>ROUND(S44*I44,0)</f>
        <v>0</v>
      </c>
      <c r="AD44" s="933"/>
      <c r="AE44" s="939"/>
      <c r="AF44" s="932">
        <f>ROUND(V44*K44,0)</f>
        <v>0</v>
      </c>
      <c r="AG44" s="933"/>
      <c r="AH44" s="933"/>
      <c r="AI44" s="907">
        <f t="shared" ref="AI44" si="215">SUM(Y44:AH45)</f>
        <v>0</v>
      </c>
      <c r="AJ44" s="908"/>
      <c r="AK44" s="908"/>
      <c r="AL44" s="908"/>
      <c r="AM44" s="203"/>
      <c r="AN44" s="203"/>
      <c r="AO44" s="203"/>
      <c r="AP44" s="203"/>
      <c r="AQ44" s="912"/>
      <c r="AR44" s="912"/>
      <c r="AS44" s="912"/>
      <c r="AT44" s="1105"/>
      <c r="AU44" s="913"/>
      <c r="AV44" s="914"/>
      <c r="AW44" s="913"/>
      <c r="AX44" s="914"/>
      <c r="AY44" s="934"/>
      <c r="AZ44" s="913"/>
      <c r="BA44" s="1000"/>
      <c r="BB44" s="935"/>
      <c r="BC44" s="936"/>
      <c r="BD44" s="900">
        <f>ROUND(BA44*0.8,0)</f>
        <v>0</v>
      </c>
      <c r="BE44" s="901"/>
      <c r="BF44" s="901"/>
      <c r="BG44" s="902">
        <f t="shared" si="203"/>
        <v>0</v>
      </c>
      <c r="BH44" s="903"/>
      <c r="BI44" s="903"/>
      <c r="BJ44" s="903">
        <f t="shared" si="204"/>
        <v>0</v>
      </c>
      <c r="BK44" s="903"/>
      <c r="BL44" s="1084"/>
      <c r="BM44" s="1040">
        <f t="shared" ref="BM44" si="216">ROUND(BD44*AU44,0)</f>
        <v>0</v>
      </c>
      <c r="BN44" s="937"/>
      <c r="BO44" s="937"/>
      <c r="BP44" s="938"/>
      <c r="BQ44" s="933">
        <f>ROUND(BG44*AW44,0)</f>
        <v>0</v>
      </c>
      <c r="BR44" s="933"/>
      <c r="BS44" s="939"/>
      <c r="BT44" s="932">
        <f>ROUND(BJ44*AY44,0)</f>
        <v>0</v>
      </c>
      <c r="BU44" s="933"/>
      <c r="BV44" s="933"/>
      <c r="BW44" s="907">
        <f t="shared" ref="BW44" si="217">SUM(BM44:BV45)</f>
        <v>0</v>
      </c>
      <c r="BX44" s="908"/>
      <c r="BY44" s="908"/>
      <c r="BZ44" s="908"/>
      <c r="CA44" s="203"/>
      <c r="CB44" s="203"/>
      <c r="CC44" s="203"/>
      <c r="CD44" s="203"/>
      <c r="CE44" s="1085"/>
      <c r="CF44" s="1086"/>
      <c r="CG44" s="1086"/>
      <c r="CH44" s="1087"/>
      <c r="CI44" s="1063"/>
      <c r="CJ44" s="1064"/>
      <c r="CK44" s="1063"/>
      <c r="CL44" s="1067"/>
      <c r="CM44" s="1069"/>
      <c r="CN44" s="1064"/>
      <c r="CO44" s="1071"/>
      <c r="CP44" s="1072"/>
      <c r="CQ44" s="1073"/>
      <c r="CR44" s="1077">
        <f>ROUND(CO44*0.8,0)</f>
        <v>0</v>
      </c>
      <c r="CS44" s="1078"/>
      <c r="CT44" s="1079"/>
      <c r="CU44" s="1080">
        <f t="shared" ref="CU44" si="218">ROUND(CO44/8*1.25,0)</f>
        <v>0</v>
      </c>
      <c r="CV44" s="1035"/>
      <c r="CW44" s="1081"/>
      <c r="CX44" s="1034">
        <f t="shared" ref="CX44" si="219">ROUND(CO44/8*1.25,0)</f>
        <v>0</v>
      </c>
      <c r="CY44" s="1035"/>
      <c r="CZ44" s="1036"/>
      <c r="DA44" s="1040">
        <f t="shared" ref="DA44" si="220">ROUND(CR44*CI44,0)</f>
        <v>0</v>
      </c>
      <c r="DB44" s="937"/>
      <c r="DC44" s="937"/>
      <c r="DD44" s="938"/>
      <c r="DE44" s="1041">
        <f>ROUND(CU44*CK44,0)</f>
        <v>0</v>
      </c>
      <c r="DF44" s="1042"/>
      <c r="DG44" s="1043"/>
      <c r="DH44" s="1047">
        <f>ROUND(CX44*CM44,0)</f>
        <v>0</v>
      </c>
      <c r="DI44" s="1042"/>
      <c r="DJ44" s="1048"/>
      <c r="DK44" s="1051">
        <f t="shared" ref="DK44" si="221">SUM(DA44:DJ45)</f>
        <v>0</v>
      </c>
      <c r="DL44" s="1052"/>
      <c r="DM44" s="1052"/>
      <c r="DN44" s="1053"/>
      <c r="DO44" s="203"/>
      <c r="DP44" s="203"/>
    </row>
    <row r="45" spans="1:120" ht="12" customHeight="1" x14ac:dyDescent="0.15">
      <c r="A45" s="203"/>
      <c r="B45" s="203"/>
      <c r="C45" s="912"/>
      <c r="D45" s="912"/>
      <c r="E45" s="912"/>
      <c r="F45" s="1105"/>
      <c r="G45" s="913"/>
      <c r="H45" s="913"/>
      <c r="I45" s="913"/>
      <c r="J45" s="914"/>
      <c r="K45" s="934"/>
      <c r="L45" s="914"/>
      <c r="M45" s="935"/>
      <c r="N45" s="935"/>
      <c r="O45" s="936"/>
      <c r="P45" s="905">
        <f>ROUND(M44*0.2,0)</f>
        <v>0</v>
      </c>
      <c r="Q45" s="906"/>
      <c r="R45" s="906"/>
      <c r="S45" s="902"/>
      <c r="T45" s="903"/>
      <c r="U45" s="903"/>
      <c r="V45" s="903"/>
      <c r="W45" s="903"/>
      <c r="X45" s="904"/>
      <c r="Y45" s="910">
        <f t="shared" ref="Y45" si="222">ROUND(P45*G44,0)</f>
        <v>0</v>
      </c>
      <c r="Z45" s="910"/>
      <c r="AA45" s="910"/>
      <c r="AB45" s="911"/>
      <c r="AC45" s="933"/>
      <c r="AD45" s="933"/>
      <c r="AE45" s="939"/>
      <c r="AF45" s="932"/>
      <c r="AG45" s="933"/>
      <c r="AH45" s="933"/>
      <c r="AI45" s="909"/>
      <c r="AJ45" s="908"/>
      <c r="AK45" s="908"/>
      <c r="AL45" s="908"/>
      <c r="AM45" s="203"/>
      <c r="AN45" s="203"/>
      <c r="AO45" s="203"/>
      <c r="AP45" s="203"/>
      <c r="AQ45" s="912"/>
      <c r="AR45" s="912"/>
      <c r="AS45" s="912"/>
      <c r="AT45" s="1105"/>
      <c r="AU45" s="913"/>
      <c r="AV45" s="914"/>
      <c r="AW45" s="913"/>
      <c r="AX45" s="914"/>
      <c r="AY45" s="934"/>
      <c r="AZ45" s="913"/>
      <c r="BA45" s="1000"/>
      <c r="BB45" s="935"/>
      <c r="BC45" s="936"/>
      <c r="BD45" s="905">
        <f>ROUND(BA44*0.2,0)</f>
        <v>0</v>
      </c>
      <c r="BE45" s="906"/>
      <c r="BF45" s="906"/>
      <c r="BG45" s="902"/>
      <c r="BH45" s="903"/>
      <c r="BI45" s="903"/>
      <c r="BJ45" s="903"/>
      <c r="BK45" s="903"/>
      <c r="BL45" s="1084"/>
      <c r="BM45" s="1059">
        <f t="shared" ref="BM45" si="223">ROUND(BD45*AU44,0)</f>
        <v>0</v>
      </c>
      <c r="BN45" s="910"/>
      <c r="BO45" s="910"/>
      <c r="BP45" s="911"/>
      <c r="BQ45" s="933"/>
      <c r="BR45" s="933"/>
      <c r="BS45" s="939"/>
      <c r="BT45" s="932"/>
      <c r="BU45" s="933"/>
      <c r="BV45" s="933"/>
      <c r="BW45" s="909"/>
      <c r="BX45" s="908"/>
      <c r="BY45" s="908"/>
      <c r="BZ45" s="908"/>
      <c r="CA45" s="203"/>
      <c r="CB45" s="203"/>
      <c r="CC45" s="203"/>
      <c r="CD45" s="203"/>
      <c r="CE45" s="1088"/>
      <c r="CF45" s="1089"/>
      <c r="CG45" s="1089"/>
      <c r="CH45" s="1090"/>
      <c r="CI45" s="1065"/>
      <c r="CJ45" s="1066"/>
      <c r="CK45" s="1065"/>
      <c r="CL45" s="1068"/>
      <c r="CM45" s="1070"/>
      <c r="CN45" s="1066"/>
      <c r="CO45" s="1074"/>
      <c r="CP45" s="1075"/>
      <c r="CQ45" s="1076"/>
      <c r="CR45" s="1060">
        <f>ROUND(CO44*0.2,0)</f>
        <v>0</v>
      </c>
      <c r="CS45" s="1061"/>
      <c r="CT45" s="1062"/>
      <c r="CU45" s="1082"/>
      <c r="CV45" s="1038"/>
      <c r="CW45" s="1083"/>
      <c r="CX45" s="1037"/>
      <c r="CY45" s="1038"/>
      <c r="CZ45" s="1039"/>
      <c r="DA45" s="1059">
        <f t="shared" ref="DA45" si="224">ROUND(CR45*CI44,0)</f>
        <v>0</v>
      </c>
      <c r="DB45" s="910"/>
      <c r="DC45" s="910"/>
      <c r="DD45" s="911"/>
      <c r="DE45" s="1044"/>
      <c r="DF45" s="1045"/>
      <c r="DG45" s="1046"/>
      <c r="DH45" s="1049"/>
      <c r="DI45" s="1045"/>
      <c r="DJ45" s="1050"/>
      <c r="DK45" s="1054"/>
      <c r="DL45" s="1055"/>
      <c r="DM45" s="1055"/>
      <c r="DN45" s="1056"/>
      <c r="DO45" s="203"/>
      <c r="DP45" s="203"/>
    </row>
    <row r="46" spans="1:120" ht="12" customHeight="1" x14ac:dyDescent="0.15">
      <c r="A46" s="203"/>
      <c r="B46" s="203"/>
      <c r="C46" s="1106" t="s">
        <v>188</v>
      </c>
      <c r="D46" s="1106"/>
      <c r="E46" s="1106"/>
      <c r="F46" s="1107"/>
      <c r="G46" s="1110">
        <f>SUM(G16:H45)</f>
        <v>11</v>
      </c>
      <c r="H46" s="1111"/>
      <c r="I46" s="1110">
        <f>SUM(I16:J45)</f>
        <v>19</v>
      </c>
      <c r="J46" s="1111"/>
      <c r="K46" s="1114">
        <f>SUM(K16:L45)</f>
        <v>2</v>
      </c>
      <c r="L46" s="1110"/>
      <c r="M46" s="1116"/>
      <c r="N46" s="1116"/>
      <c r="O46" s="1116"/>
      <c r="P46" s="1116"/>
      <c r="Q46" s="1116"/>
      <c r="R46" s="1116"/>
      <c r="S46" s="1116"/>
      <c r="T46" s="1116"/>
      <c r="U46" s="1116"/>
      <c r="V46" s="1116"/>
      <c r="W46" s="1116"/>
      <c r="X46" s="1116"/>
      <c r="Y46" s="1095">
        <f>SUM(Y16,Y18,Y20,Y22,Y32,Y36,Y38,Y40,Y42,Y44)</f>
        <v>196000</v>
      </c>
      <c r="Z46" s="1096"/>
      <c r="AA46" s="1096"/>
      <c r="AB46" s="1097"/>
      <c r="AC46" s="1098">
        <f>SUM(AC16:AE45)</f>
        <v>66726</v>
      </c>
      <c r="AD46" s="1098"/>
      <c r="AE46" s="1044"/>
      <c r="AF46" s="1099">
        <f>SUM(AF16:AH45)</f>
        <v>6876</v>
      </c>
      <c r="AG46" s="1098"/>
      <c r="AH46" s="1098"/>
      <c r="AI46" s="1056">
        <f>SUM(AI16:AL45)</f>
        <v>318602</v>
      </c>
      <c r="AJ46" s="1100"/>
      <c r="AK46" s="1100" t="e">
        <f t="shared" ref="AK46" si="225">SUM(#REF!)</f>
        <v>#REF!</v>
      </c>
      <c r="AL46" s="1100"/>
      <c r="AM46" s="203"/>
      <c r="AN46" s="203"/>
      <c r="AO46" s="203"/>
      <c r="AP46" s="203"/>
      <c r="AQ46" s="912"/>
      <c r="AR46" s="912"/>
      <c r="AS46" s="912"/>
      <c r="AT46" s="1105"/>
      <c r="AU46" s="913"/>
      <c r="AV46" s="914"/>
      <c r="AW46" s="913"/>
      <c r="AX46" s="914"/>
      <c r="AY46" s="934"/>
      <c r="AZ46" s="913"/>
      <c r="BA46" s="1000"/>
      <c r="BB46" s="935"/>
      <c r="BC46" s="936"/>
      <c r="BD46" s="900">
        <f>ROUND(BA46*0.8,0)</f>
        <v>0</v>
      </c>
      <c r="BE46" s="901"/>
      <c r="BF46" s="901"/>
      <c r="BG46" s="902">
        <f t="shared" si="203"/>
        <v>0</v>
      </c>
      <c r="BH46" s="903"/>
      <c r="BI46" s="903"/>
      <c r="BJ46" s="903">
        <f t="shared" si="204"/>
        <v>0</v>
      </c>
      <c r="BK46" s="903"/>
      <c r="BL46" s="1084"/>
      <c r="BM46" s="1040">
        <f t="shared" ref="BM46" si="226">ROUND(BD46*AU46,0)</f>
        <v>0</v>
      </c>
      <c r="BN46" s="937"/>
      <c r="BO46" s="937"/>
      <c r="BP46" s="938"/>
      <c r="BQ46" s="933">
        <f>ROUND(BG46*AW46,0)</f>
        <v>0</v>
      </c>
      <c r="BR46" s="933"/>
      <c r="BS46" s="939"/>
      <c r="BT46" s="932">
        <f>ROUND(BJ46*AY46,0)</f>
        <v>0</v>
      </c>
      <c r="BU46" s="933"/>
      <c r="BV46" s="933"/>
      <c r="BW46" s="907">
        <f t="shared" ref="BW46" si="227">SUM(BM46:BV47)</f>
        <v>0</v>
      </c>
      <c r="BX46" s="908"/>
      <c r="BY46" s="908"/>
      <c r="BZ46" s="908"/>
      <c r="CA46" s="203"/>
      <c r="CB46" s="203"/>
      <c r="CC46" s="203"/>
      <c r="CD46" s="203"/>
      <c r="CE46" s="1085"/>
      <c r="CF46" s="1086"/>
      <c r="CG46" s="1086"/>
      <c r="CH46" s="1087"/>
      <c r="CI46" s="1063"/>
      <c r="CJ46" s="1064"/>
      <c r="CK46" s="1063"/>
      <c r="CL46" s="1067"/>
      <c r="CM46" s="1069"/>
      <c r="CN46" s="1064"/>
      <c r="CO46" s="1071"/>
      <c r="CP46" s="1072"/>
      <c r="CQ46" s="1073"/>
      <c r="CR46" s="1077">
        <f>ROUND(CO46*0.8,0)</f>
        <v>0</v>
      </c>
      <c r="CS46" s="1078"/>
      <c r="CT46" s="1079"/>
      <c r="CU46" s="1080">
        <f t="shared" ref="CU46" si="228">ROUND(CO46/8*1.25,0)</f>
        <v>0</v>
      </c>
      <c r="CV46" s="1035"/>
      <c r="CW46" s="1081"/>
      <c r="CX46" s="1034">
        <f t="shared" ref="CX46" si="229">ROUND(CO46/8*1.25,0)</f>
        <v>0</v>
      </c>
      <c r="CY46" s="1035"/>
      <c r="CZ46" s="1036"/>
      <c r="DA46" s="1040">
        <f t="shared" ref="DA46" si="230">ROUND(CR46*CI46,0)</f>
        <v>0</v>
      </c>
      <c r="DB46" s="937"/>
      <c r="DC46" s="937"/>
      <c r="DD46" s="938"/>
      <c r="DE46" s="1041">
        <f>ROUND(CU46*CK46,0)</f>
        <v>0</v>
      </c>
      <c r="DF46" s="1042"/>
      <c r="DG46" s="1043"/>
      <c r="DH46" s="1047">
        <f>ROUND(CX46*CM46,0)</f>
        <v>0</v>
      </c>
      <c r="DI46" s="1042"/>
      <c r="DJ46" s="1048"/>
      <c r="DK46" s="1051">
        <f t="shared" ref="DK46" si="231">SUM(DA46:DJ47)</f>
        <v>0</v>
      </c>
      <c r="DL46" s="1052"/>
      <c r="DM46" s="1052"/>
      <c r="DN46" s="1053"/>
      <c r="DO46" s="203"/>
      <c r="DP46" s="203"/>
    </row>
    <row r="47" spans="1:120" ht="12" customHeight="1" thickBot="1" x14ac:dyDescent="0.2">
      <c r="A47" s="203"/>
      <c r="B47" s="203"/>
      <c r="C47" s="1108"/>
      <c r="D47" s="1108"/>
      <c r="E47" s="1108"/>
      <c r="F47" s="1109"/>
      <c r="G47" s="1112"/>
      <c r="H47" s="1113"/>
      <c r="I47" s="1112"/>
      <c r="J47" s="1113"/>
      <c r="K47" s="1115"/>
      <c r="L47" s="1112"/>
      <c r="M47" s="1116"/>
      <c r="N47" s="1116"/>
      <c r="O47" s="1116"/>
      <c r="P47" s="1116"/>
      <c r="Q47" s="1116"/>
      <c r="R47" s="1116"/>
      <c r="S47" s="1116"/>
      <c r="T47" s="1116"/>
      <c r="U47" s="1116"/>
      <c r="V47" s="1116"/>
      <c r="W47" s="1116"/>
      <c r="X47" s="1116"/>
      <c r="Y47" s="1129">
        <f>SUM(Y17,Y19,Y21,Y23,Y33,Y37,Y39,Y41,Y43,Y45)</f>
        <v>49000</v>
      </c>
      <c r="Z47" s="1130"/>
      <c r="AA47" s="1130"/>
      <c r="AB47" s="1131"/>
      <c r="AC47" s="1132"/>
      <c r="AD47" s="1132"/>
      <c r="AE47" s="1041"/>
      <c r="AF47" s="1133"/>
      <c r="AG47" s="1132"/>
      <c r="AH47" s="1132"/>
      <c r="AI47" s="1134"/>
      <c r="AJ47" s="1135"/>
      <c r="AK47" s="1135"/>
      <c r="AL47" s="1135"/>
      <c r="AM47" s="203"/>
      <c r="AN47" s="203"/>
      <c r="AO47" s="203"/>
      <c r="AP47" s="203"/>
      <c r="AQ47" s="912"/>
      <c r="AR47" s="912"/>
      <c r="AS47" s="912"/>
      <c r="AT47" s="1105"/>
      <c r="AU47" s="913"/>
      <c r="AV47" s="914"/>
      <c r="AW47" s="913"/>
      <c r="AX47" s="914"/>
      <c r="AY47" s="934"/>
      <c r="AZ47" s="913"/>
      <c r="BA47" s="1000"/>
      <c r="BB47" s="935"/>
      <c r="BC47" s="936"/>
      <c r="BD47" s="905">
        <f>ROUND(BA46*0.2,0)</f>
        <v>0</v>
      </c>
      <c r="BE47" s="906"/>
      <c r="BF47" s="906"/>
      <c r="BG47" s="902"/>
      <c r="BH47" s="903"/>
      <c r="BI47" s="903"/>
      <c r="BJ47" s="903"/>
      <c r="BK47" s="903"/>
      <c r="BL47" s="1084"/>
      <c r="BM47" s="1059">
        <f t="shared" ref="BM47" si="232">ROUND(BD47*AU46,0)</f>
        <v>0</v>
      </c>
      <c r="BN47" s="910"/>
      <c r="BO47" s="910"/>
      <c r="BP47" s="911"/>
      <c r="BQ47" s="933"/>
      <c r="BR47" s="933"/>
      <c r="BS47" s="939"/>
      <c r="BT47" s="932"/>
      <c r="BU47" s="933"/>
      <c r="BV47" s="933"/>
      <c r="BW47" s="909"/>
      <c r="BX47" s="908"/>
      <c r="BY47" s="908"/>
      <c r="BZ47" s="908"/>
      <c r="CA47" s="203"/>
      <c r="CB47" s="203"/>
      <c r="CC47" s="203"/>
      <c r="CD47" s="203"/>
      <c r="CE47" s="1088"/>
      <c r="CF47" s="1089"/>
      <c r="CG47" s="1089"/>
      <c r="CH47" s="1090"/>
      <c r="CI47" s="1065"/>
      <c r="CJ47" s="1066"/>
      <c r="CK47" s="1065"/>
      <c r="CL47" s="1068"/>
      <c r="CM47" s="1070"/>
      <c r="CN47" s="1066"/>
      <c r="CO47" s="1074"/>
      <c r="CP47" s="1075"/>
      <c r="CQ47" s="1076"/>
      <c r="CR47" s="1060">
        <f>ROUND(CO46*0.2,0)</f>
        <v>0</v>
      </c>
      <c r="CS47" s="1061"/>
      <c r="CT47" s="1062"/>
      <c r="CU47" s="1082"/>
      <c r="CV47" s="1038"/>
      <c r="CW47" s="1083"/>
      <c r="CX47" s="1037"/>
      <c r="CY47" s="1038"/>
      <c r="CZ47" s="1039"/>
      <c r="DA47" s="1059">
        <f t="shared" ref="DA47" si="233">ROUND(CR47*CI46,0)</f>
        <v>0</v>
      </c>
      <c r="DB47" s="910"/>
      <c r="DC47" s="910"/>
      <c r="DD47" s="911"/>
      <c r="DE47" s="1044"/>
      <c r="DF47" s="1045"/>
      <c r="DG47" s="1046"/>
      <c r="DH47" s="1049"/>
      <c r="DI47" s="1045"/>
      <c r="DJ47" s="1050"/>
      <c r="DK47" s="1054"/>
      <c r="DL47" s="1055"/>
      <c r="DM47" s="1055"/>
      <c r="DN47" s="1056"/>
      <c r="DO47" s="203"/>
      <c r="DP47" s="203"/>
    </row>
    <row r="48" spans="1:120" ht="12" customHeight="1" x14ac:dyDescent="0.15">
      <c r="A48" s="203"/>
      <c r="B48" s="203"/>
      <c r="C48" s="1117" t="s">
        <v>204</v>
      </c>
      <c r="D48" s="1118"/>
      <c r="E48" s="1118"/>
      <c r="F48" s="1118"/>
      <c r="G48" s="1118"/>
      <c r="H48" s="1118"/>
      <c r="I48" s="1118"/>
      <c r="J48" s="1118"/>
      <c r="K48" s="1118"/>
      <c r="L48" s="1118"/>
      <c r="M48" s="1118"/>
      <c r="N48" s="1118"/>
      <c r="O48" s="1118"/>
      <c r="P48" s="1118"/>
      <c r="Q48" s="1118"/>
      <c r="R48" s="1118"/>
      <c r="S48" s="1118"/>
      <c r="T48" s="1118"/>
      <c r="U48" s="1118"/>
      <c r="V48" s="1118"/>
      <c r="W48" s="1118"/>
      <c r="X48" s="1118"/>
      <c r="Y48" s="1118"/>
      <c r="Z48" s="1118"/>
      <c r="AA48" s="1118"/>
      <c r="AB48" s="1118"/>
      <c r="AC48" s="1118"/>
      <c r="AD48" s="1118"/>
      <c r="AE48" s="1118"/>
      <c r="AF48" s="1118"/>
      <c r="AG48" s="1118"/>
      <c r="AH48" s="1119"/>
      <c r="AI48" s="1123">
        <f>'経費明細 見本'!J4</f>
        <v>24719</v>
      </c>
      <c r="AJ48" s="1124"/>
      <c r="AK48" s="1124"/>
      <c r="AL48" s="1125"/>
      <c r="AM48" s="203"/>
      <c r="AN48" s="203"/>
      <c r="AO48" s="203"/>
      <c r="AP48" s="203"/>
      <c r="AQ48" s="912"/>
      <c r="AR48" s="912"/>
      <c r="AS48" s="912"/>
      <c r="AT48" s="1105"/>
      <c r="AU48" s="913"/>
      <c r="AV48" s="914"/>
      <c r="AW48" s="913"/>
      <c r="AX48" s="914"/>
      <c r="AY48" s="934"/>
      <c r="AZ48" s="913"/>
      <c r="BA48" s="1000"/>
      <c r="BB48" s="935"/>
      <c r="BC48" s="936"/>
      <c r="BD48" s="900">
        <f>ROUND(BA48*0.8,0)</f>
        <v>0</v>
      </c>
      <c r="BE48" s="901"/>
      <c r="BF48" s="901"/>
      <c r="BG48" s="902">
        <f t="shared" si="203"/>
        <v>0</v>
      </c>
      <c r="BH48" s="903"/>
      <c r="BI48" s="903"/>
      <c r="BJ48" s="903">
        <f t="shared" si="204"/>
        <v>0</v>
      </c>
      <c r="BK48" s="903"/>
      <c r="BL48" s="1084"/>
      <c r="BM48" s="1040">
        <f t="shared" ref="BM48" si="234">ROUND(BD48*AU48,0)</f>
        <v>0</v>
      </c>
      <c r="BN48" s="937"/>
      <c r="BO48" s="937"/>
      <c r="BP48" s="938"/>
      <c r="BQ48" s="933">
        <f>ROUND(BG48*AW48,0)</f>
        <v>0</v>
      </c>
      <c r="BR48" s="933"/>
      <c r="BS48" s="939"/>
      <c r="BT48" s="932">
        <f>ROUND(BJ48*AY48,0)</f>
        <v>0</v>
      </c>
      <c r="BU48" s="933"/>
      <c r="BV48" s="933"/>
      <c r="BW48" s="907">
        <f t="shared" ref="BW48" si="235">SUM(BM48:BV49)</f>
        <v>0</v>
      </c>
      <c r="BX48" s="908"/>
      <c r="BY48" s="908"/>
      <c r="BZ48" s="908"/>
      <c r="CA48" s="203"/>
      <c r="CB48" s="203"/>
      <c r="CC48" s="203"/>
      <c r="CD48" s="203"/>
      <c r="CE48" s="1085"/>
      <c r="CF48" s="1086"/>
      <c r="CG48" s="1086"/>
      <c r="CH48" s="1087"/>
      <c r="CI48" s="1063"/>
      <c r="CJ48" s="1064"/>
      <c r="CK48" s="1063"/>
      <c r="CL48" s="1067"/>
      <c r="CM48" s="1069"/>
      <c r="CN48" s="1064"/>
      <c r="CO48" s="1071"/>
      <c r="CP48" s="1072"/>
      <c r="CQ48" s="1073"/>
      <c r="CR48" s="1077">
        <f>ROUND(CO48*0.8,0)</f>
        <v>0</v>
      </c>
      <c r="CS48" s="1078"/>
      <c r="CT48" s="1079"/>
      <c r="CU48" s="1080">
        <f t="shared" ref="CU48" si="236">ROUND(CO48/8*1.25,0)</f>
        <v>0</v>
      </c>
      <c r="CV48" s="1035"/>
      <c r="CW48" s="1081"/>
      <c r="CX48" s="1034">
        <f t="shared" ref="CX48" si="237">ROUND(CO48/8*1.25,0)</f>
        <v>0</v>
      </c>
      <c r="CY48" s="1035"/>
      <c r="CZ48" s="1036"/>
      <c r="DA48" s="1040">
        <f t="shared" ref="DA48" si="238">ROUND(CR48*CI48,0)</f>
        <v>0</v>
      </c>
      <c r="DB48" s="937"/>
      <c r="DC48" s="937"/>
      <c r="DD48" s="938"/>
      <c r="DE48" s="1041">
        <f>ROUND(CU48*CK48,0)</f>
        <v>0</v>
      </c>
      <c r="DF48" s="1042"/>
      <c r="DG48" s="1043"/>
      <c r="DH48" s="1047">
        <f>ROUND(CX48*CM48,0)</f>
        <v>0</v>
      </c>
      <c r="DI48" s="1042"/>
      <c r="DJ48" s="1048"/>
      <c r="DK48" s="1051">
        <f t="shared" ref="DK48" si="239">SUM(DA48:DJ49)</f>
        <v>0</v>
      </c>
      <c r="DL48" s="1052"/>
      <c r="DM48" s="1052"/>
      <c r="DN48" s="1053"/>
      <c r="DO48" s="203"/>
      <c r="DP48" s="203"/>
    </row>
    <row r="49" spans="1:120" ht="12" customHeight="1" thickBot="1" x14ac:dyDescent="0.2">
      <c r="A49" s="203"/>
      <c r="B49" s="203"/>
      <c r="C49" s="1120"/>
      <c r="D49" s="1121"/>
      <c r="E49" s="1121"/>
      <c r="F49" s="1121"/>
      <c r="G49" s="1121"/>
      <c r="H49" s="1121"/>
      <c r="I49" s="1121"/>
      <c r="J49" s="1121"/>
      <c r="K49" s="1121"/>
      <c r="L49" s="1121"/>
      <c r="M49" s="1121"/>
      <c r="N49" s="1121"/>
      <c r="O49" s="1121"/>
      <c r="P49" s="1121"/>
      <c r="Q49" s="1121"/>
      <c r="R49" s="1121"/>
      <c r="S49" s="1121"/>
      <c r="T49" s="1121"/>
      <c r="U49" s="1121"/>
      <c r="V49" s="1121"/>
      <c r="W49" s="1121"/>
      <c r="X49" s="1121"/>
      <c r="Y49" s="1121"/>
      <c r="Z49" s="1121"/>
      <c r="AA49" s="1121"/>
      <c r="AB49" s="1121"/>
      <c r="AC49" s="1121"/>
      <c r="AD49" s="1121"/>
      <c r="AE49" s="1121"/>
      <c r="AF49" s="1121"/>
      <c r="AG49" s="1121"/>
      <c r="AH49" s="1122"/>
      <c r="AI49" s="1126"/>
      <c r="AJ49" s="1127"/>
      <c r="AK49" s="1127"/>
      <c r="AL49" s="1128"/>
      <c r="AM49" s="203"/>
      <c r="AN49" s="203"/>
      <c r="AO49" s="203"/>
      <c r="AP49" s="203"/>
      <c r="AQ49" s="912"/>
      <c r="AR49" s="912"/>
      <c r="AS49" s="912"/>
      <c r="AT49" s="1105"/>
      <c r="AU49" s="913"/>
      <c r="AV49" s="914"/>
      <c r="AW49" s="913"/>
      <c r="AX49" s="914"/>
      <c r="AY49" s="934"/>
      <c r="AZ49" s="913"/>
      <c r="BA49" s="1000"/>
      <c r="BB49" s="935"/>
      <c r="BC49" s="936"/>
      <c r="BD49" s="905">
        <f>ROUND(BA48*0.2,0)</f>
        <v>0</v>
      </c>
      <c r="BE49" s="906"/>
      <c r="BF49" s="906"/>
      <c r="BG49" s="902"/>
      <c r="BH49" s="903"/>
      <c r="BI49" s="903"/>
      <c r="BJ49" s="903"/>
      <c r="BK49" s="903"/>
      <c r="BL49" s="1084"/>
      <c r="BM49" s="1059">
        <f t="shared" ref="BM49" si="240">ROUND(BD49*AU48,0)</f>
        <v>0</v>
      </c>
      <c r="BN49" s="910"/>
      <c r="BO49" s="910"/>
      <c r="BP49" s="911"/>
      <c r="BQ49" s="933"/>
      <c r="BR49" s="933"/>
      <c r="BS49" s="939"/>
      <c r="BT49" s="932"/>
      <c r="BU49" s="933"/>
      <c r="BV49" s="933"/>
      <c r="BW49" s="909"/>
      <c r="BX49" s="908"/>
      <c r="BY49" s="908"/>
      <c r="BZ49" s="908"/>
      <c r="CA49" s="203"/>
      <c r="CB49" s="203"/>
      <c r="CC49" s="203"/>
      <c r="CD49" s="203"/>
      <c r="CE49" s="1088"/>
      <c r="CF49" s="1089"/>
      <c r="CG49" s="1089"/>
      <c r="CH49" s="1090"/>
      <c r="CI49" s="1065"/>
      <c r="CJ49" s="1066"/>
      <c r="CK49" s="1065"/>
      <c r="CL49" s="1068"/>
      <c r="CM49" s="1070"/>
      <c r="CN49" s="1066"/>
      <c r="CO49" s="1074"/>
      <c r="CP49" s="1075"/>
      <c r="CQ49" s="1076"/>
      <c r="CR49" s="1060">
        <f>ROUND(CO48*0.2,0)</f>
        <v>0</v>
      </c>
      <c r="CS49" s="1061"/>
      <c r="CT49" s="1062"/>
      <c r="CU49" s="1082"/>
      <c r="CV49" s="1038"/>
      <c r="CW49" s="1083"/>
      <c r="CX49" s="1037"/>
      <c r="CY49" s="1038"/>
      <c r="CZ49" s="1039"/>
      <c r="DA49" s="1059">
        <f t="shared" ref="DA49" si="241">ROUND(CR49*CI48,0)</f>
        <v>0</v>
      </c>
      <c r="DB49" s="910"/>
      <c r="DC49" s="910"/>
      <c r="DD49" s="911"/>
      <c r="DE49" s="1044"/>
      <c r="DF49" s="1045"/>
      <c r="DG49" s="1046"/>
      <c r="DH49" s="1049"/>
      <c r="DI49" s="1045"/>
      <c r="DJ49" s="1050"/>
      <c r="DK49" s="1054"/>
      <c r="DL49" s="1055"/>
      <c r="DM49" s="1055"/>
      <c r="DN49" s="1056"/>
      <c r="DO49" s="203"/>
      <c r="DP49" s="203"/>
    </row>
    <row r="50" spans="1:120" ht="12" customHeight="1" x14ac:dyDescent="0.15">
      <c r="A50" s="203"/>
      <c r="B50" s="203"/>
      <c r="C50" s="1143" t="s">
        <v>151</v>
      </c>
      <c r="D50" s="1144"/>
      <c r="E50" s="1144"/>
      <c r="F50" s="1144"/>
      <c r="G50" s="1146">
        <f>SUM(G46,AU68,CI68)</f>
        <v>14</v>
      </c>
      <c r="H50" s="1146"/>
      <c r="I50" s="1146">
        <f>SUM(I46,AW68,CK68)</f>
        <v>19</v>
      </c>
      <c r="J50" s="1148"/>
      <c r="K50" s="1150">
        <f>SUM(K46,AY68,CM68)</f>
        <v>2</v>
      </c>
      <c r="L50" s="1148"/>
      <c r="M50" s="1152" t="s">
        <v>182</v>
      </c>
      <c r="N50" s="1153"/>
      <c r="O50" s="1153"/>
      <c r="P50" s="1153"/>
      <c r="Q50" s="1153"/>
      <c r="R50" s="1153"/>
      <c r="S50" s="1153"/>
      <c r="T50" s="1153"/>
      <c r="U50" s="1153"/>
      <c r="V50" s="1153"/>
      <c r="W50" s="1153"/>
      <c r="X50" s="1154"/>
      <c r="Y50" s="1156">
        <f>SUM(Y46,BM68,DA68)</f>
        <v>248800</v>
      </c>
      <c r="Z50" s="1156"/>
      <c r="AA50" s="1156"/>
      <c r="AB50" s="1157"/>
      <c r="AC50" s="1136">
        <f>SUM(AC46,BQ68,DE68)</f>
        <v>66726</v>
      </c>
      <c r="AD50" s="1136"/>
      <c r="AE50" s="1137"/>
      <c r="AF50" s="1138">
        <f>SUM(AF46,BT68,DH68)</f>
        <v>6876</v>
      </c>
      <c r="AG50" s="1139"/>
      <c r="AH50" s="1139"/>
      <c r="AI50" s="1123">
        <f>SUM(AI46,AI48,BW68,DK68)</f>
        <v>409321</v>
      </c>
      <c r="AJ50" s="1124"/>
      <c r="AK50" s="1124"/>
      <c r="AL50" s="1125"/>
      <c r="AM50" s="203"/>
      <c r="AN50" s="203"/>
      <c r="AO50" s="203"/>
      <c r="AP50" s="203"/>
      <c r="AQ50" s="912"/>
      <c r="AR50" s="912"/>
      <c r="AS50" s="912"/>
      <c r="AT50" s="1105"/>
      <c r="AU50" s="913"/>
      <c r="AV50" s="914"/>
      <c r="AW50" s="913"/>
      <c r="AX50" s="914"/>
      <c r="AY50" s="934"/>
      <c r="AZ50" s="913"/>
      <c r="BA50" s="1000"/>
      <c r="BB50" s="935"/>
      <c r="BC50" s="936"/>
      <c r="BD50" s="900">
        <f>ROUND(BA50*0.8,0)</f>
        <v>0</v>
      </c>
      <c r="BE50" s="901"/>
      <c r="BF50" s="901"/>
      <c r="BG50" s="902">
        <f t="shared" si="203"/>
        <v>0</v>
      </c>
      <c r="BH50" s="903"/>
      <c r="BI50" s="903"/>
      <c r="BJ50" s="903">
        <f t="shared" si="204"/>
        <v>0</v>
      </c>
      <c r="BK50" s="903"/>
      <c r="BL50" s="1084"/>
      <c r="BM50" s="1040">
        <f t="shared" ref="BM50" si="242">ROUND(BD50*AU50,0)</f>
        <v>0</v>
      </c>
      <c r="BN50" s="937"/>
      <c r="BO50" s="937"/>
      <c r="BP50" s="938"/>
      <c r="BQ50" s="933">
        <f>ROUND(BG50*AW50,0)</f>
        <v>0</v>
      </c>
      <c r="BR50" s="933"/>
      <c r="BS50" s="939"/>
      <c r="BT50" s="932">
        <f>ROUND(BJ50*AY50,0)</f>
        <v>0</v>
      </c>
      <c r="BU50" s="933"/>
      <c r="BV50" s="933"/>
      <c r="BW50" s="907">
        <f t="shared" ref="BW50" si="243">SUM(BM50:BV51)</f>
        <v>0</v>
      </c>
      <c r="BX50" s="908"/>
      <c r="BY50" s="908"/>
      <c r="BZ50" s="908"/>
      <c r="CA50" s="203"/>
      <c r="CB50" s="203"/>
      <c r="CC50" s="203"/>
      <c r="CD50" s="203"/>
      <c r="CE50" s="1085"/>
      <c r="CF50" s="1086"/>
      <c r="CG50" s="1086"/>
      <c r="CH50" s="1087"/>
      <c r="CI50" s="1063"/>
      <c r="CJ50" s="1064"/>
      <c r="CK50" s="1063"/>
      <c r="CL50" s="1067"/>
      <c r="CM50" s="1069"/>
      <c r="CN50" s="1064"/>
      <c r="CO50" s="1071"/>
      <c r="CP50" s="1072"/>
      <c r="CQ50" s="1073"/>
      <c r="CR50" s="1077">
        <f>ROUND(CO50*0.8,0)</f>
        <v>0</v>
      </c>
      <c r="CS50" s="1078"/>
      <c r="CT50" s="1079"/>
      <c r="CU50" s="1080">
        <f t="shared" ref="CU50" si="244">ROUND(CO50/8*1.25,0)</f>
        <v>0</v>
      </c>
      <c r="CV50" s="1035"/>
      <c r="CW50" s="1081"/>
      <c r="CX50" s="1034">
        <f t="shared" ref="CX50" si="245">ROUND(CO50/8*1.25,0)</f>
        <v>0</v>
      </c>
      <c r="CY50" s="1035"/>
      <c r="CZ50" s="1036"/>
      <c r="DA50" s="1040">
        <f t="shared" ref="DA50" si="246">ROUND(CR50*CI50,0)</f>
        <v>0</v>
      </c>
      <c r="DB50" s="937"/>
      <c r="DC50" s="937"/>
      <c r="DD50" s="938"/>
      <c r="DE50" s="1041">
        <f>ROUND(CU50*CK50,0)</f>
        <v>0</v>
      </c>
      <c r="DF50" s="1042"/>
      <c r="DG50" s="1043"/>
      <c r="DH50" s="1047">
        <f>ROUND(CX50*CM50,0)</f>
        <v>0</v>
      </c>
      <c r="DI50" s="1042"/>
      <c r="DJ50" s="1048"/>
      <c r="DK50" s="1051">
        <f t="shared" ref="DK50" si="247">SUM(DA50:DJ51)</f>
        <v>0</v>
      </c>
      <c r="DL50" s="1052"/>
      <c r="DM50" s="1052"/>
      <c r="DN50" s="1053"/>
      <c r="DO50" s="203"/>
      <c r="DP50" s="203"/>
    </row>
    <row r="51" spans="1:120" ht="12" customHeight="1" thickBot="1" x14ac:dyDescent="0.2">
      <c r="A51" s="203"/>
      <c r="B51" s="203"/>
      <c r="C51" s="1145"/>
      <c r="D51" s="926"/>
      <c r="E51" s="926"/>
      <c r="F51" s="926"/>
      <c r="G51" s="1147"/>
      <c r="H51" s="1147"/>
      <c r="I51" s="1147"/>
      <c r="J51" s="1149"/>
      <c r="K51" s="1151"/>
      <c r="L51" s="1149"/>
      <c r="M51" s="1155"/>
      <c r="N51" s="1009"/>
      <c r="O51" s="1009"/>
      <c r="P51" s="1009"/>
      <c r="Q51" s="1009"/>
      <c r="R51" s="1009"/>
      <c r="S51" s="1009"/>
      <c r="T51" s="1009"/>
      <c r="U51" s="1009"/>
      <c r="V51" s="1009"/>
      <c r="W51" s="1009"/>
      <c r="X51" s="1010"/>
      <c r="Y51" s="910">
        <f>SUM(Y17,Y19,Y21,Y23,Y33,Y37,Y39,Y41,Y43,Y45,Y49,Y47)+BM69+DA69</f>
        <v>111200</v>
      </c>
      <c r="Z51" s="910"/>
      <c r="AA51" s="910"/>
      <c r="AB51" s="911"/>
      <c r="AC51" s="933"/>
      <c r="AD51" s="933"/>
      <c r="AE51" s="939"/>
      <c r="AF51" s="1140"/>
      <c r="AG51" s="1141"/>
      <c r="AH51" s="1141"/>
      <c r="AI51" s="909"/>
      <c r="AJ51" s="908"/>
      <c r="AK51" s="908"/>
      <c r="AL51" s="1142"/>
      <c r="AM51" s="203"/>
      <c r="AN51" s="203"/>
      <c r="AO51" s="203"/>
      <c r="AP51" s="203"/>
      <c r="AQ51" s="912"/>
      <c r="AR51" s="912"/>
      <c r="AS51" s="912"/>
      <c r="AT51" s="1105"/>
      <c r="AU51" s="913"/>
      <c r="AV51" s="914"/>
      <c r="AW51" s="913"/>
      <c r="AX51" s="914"/>
      <c r="AY51" s="934"/>
      <c r="AZ51" s="913"/>
      <c r="BA51" s="1000"/>
      <c r="BB51" s="935"/>
      <c r="BC51" s="936"/>
      <c r="BD51" s="905">
        <f>ROUND(BA50*0.2,0)</f>
        <v>0</v>
      </c>
      <c r="BE51" s="906"/>
      <c r="BF51" s="906"/>
      <c r="BG51" s="902"/>
      <c r="BH51" s="903"/>
      <c r="BI51" s="903"/>
      <c r="BJ51" s="903"/>
      <c r="BK51" s="903"/>
      <c r="BL51" s="1084"/>
      <c r="BM51" s="1059">
        <f t="shared" ref="BM51" si="248">ROUND(BD51*AU50,0)</f>
        <v>0</v>
      </c>
      <c r="BN51" s="910"/>
      <c r="BO51" s="910"/>
      <c r="BP51" s="911"/>
      <c r="BQ51" s="933"/>
      <c r="BR51" s="933"/>
      <c r="BS51" s="939"/>
      <c r="BT51" s="932"/>
      <c r="BU51" s="933"/>
      <c r="BV51" s="933"/>
      <c r="BW51" s="909"/>
      <c r="BX51" s="908"/>
      <c r="BY51" s="908"/>
      <c r="BZ51" s="908"/>
      <c r="CA51" s="203"/>
      <c r="CB51" s="203"/>
      <c r="CC51" s="203"/>
      <c r="CD51" s="203"/>
      <c r="CE51" s="1088"/>
      <c r="CF51" s="1089"/>
      <c r="CG51" s="1089"/>
      <c r="CH51" s="1090"/>
      <c r="CI51" s="1065"/>
      <c r="CJ51" s="1066"/>
      <c r="CK51" s="1065"/>
      <c r="CL51" s="1068"/>
      <c r="CM51" s="1070"/>
      <c r="CN51" s="1066"/>
      <c r="CO51" s="1074"/>
      <c r="CP51" s="1075"/>
      <c r="CQ51" s="1076"/>
      <c r="CR51" s="1060">
        <f>ROUND(CO50*0.2,0)</f>
        <v>0</v>
      </c>
      <c r="CS51" s="1061"/>
      <c r="CT51" s="1062"/>
      <c r="CU51" s="1082"/>
      <c r="CV51" s="1038"/>
      <c r="CW51" s="1083"/>
      <c r="CX51" s="1037"/>
      <c r="CY51" s="1038"/>
      <c r="CZ51" s="1039"/>
      <c r="DA51" s="1059">
        <f t="shared" ref="DA51" si="249">ROUND(CR51*CI50,0)</f>
        <v>0</v>
      </c>
      <c r="DB51" s="910"/>
      <c r="DC51" s="910"/>
      <c r="DD51" s="911"/>
      <c r="DE51" s="1044"/>
      <c r="DF51" s="1045"/>
      <c r="DG51" s="1046"/>
      <c r="DH51" s="1049"/>
      <c r="DI51" s="1045"/>
      <c r="DJ51" s="1050"/>
      <c r="DK51" s="1054"/>
      <c r="DL51" s="1055"/>
      <c r="DM51" s="1055"/>
      <c r="DN51" s="1056"/>
      <c r="DO51" s="203"/>
      <c r="DP51" s="203"/>
    </row>
    <row r="52" spans="1:120" ht="12" customHeight="1" x14ac:dyDescent="0.15">
      <c r="A52" s="203"/>
      <c r="B52" s="203"/>
      <c r="C52" s="1158" t="s">
        <v>22</v>
      </c>
      <c r="D52" s="1159"/>
      <c r="E52" s="1160" t="s">
        <v>263</v>
      </c>
      <c r="F52" s="1160"/>
      <c r="G52" s="1160"/>
      <c r="H52" s="1160"/>
      <c r="I52" s="1160"/>
      <c r="J52" s="1160"/>
      <c r="K52" s="1160"/>
      <c r="L52" s="1161"/>
      <c r="M52" s="1009" t="s">
        <v>183</v>
      </c>
      <c r="N52" s="1009"/>
      <c r="O52" s="1009"/>
      <c r="P52" s="1009"/>
      <c r="Q52" s="1009"/>
      <c r="R52" s="1009"/>
      <c r="S52" s="1009"/>
      <c r="T52" s="1009"/>
      <c r="U52" s="1009"/>
      <c r="V52" s="1009"/>
      <c r="W52" s="1009"/>
      <c r="X52" s="1010"/>
      <c r="Y52" s="937">
        <f t="shared" ref="Y52:Y53" si="250">ROUNDDOWN(Y50*0.1,0)</f>
        <v>24880</v>
      </c>
      <c r="Z52" s="937"/>
      <c r="AA52" s="937"/>
      <c r="AB52" s="938"/>
      <c r="AC52" s="933">
        <f t="shared" ref="AC52:AF52" si="251">ROUNDDOWN(AC50*0.1,0)</f>
        <v>6672</v>
      </c>
      <c r="AD52" s="933"/>
      <c r="AE52" s="939"/>
      <c r="AF52" s="1140">
        <f t="shared" si="251"/>
        <v>687</v>
      </c>
      <c r="AG52" s="1141"/>
      <c r="AH52" s="1141"/>
      <c r="AI52" s="907">
        <f>ROUNDDOWN(AI50*0.1,0)</f>
        <v>40932</v>
      </c>
      <c r="AJ52" s="908"/>
      <c r="AK52" s="908"/>
      <c r="AL52" s="1142"/>
      <c r="AM52" s="203"/>
      <c r="AN52" s="203"/>
      <c r="AO52" s="203"/>
      <c r="AP52" s="203"/>
      <c r="AQ52" s="912"/>
      <c r="AR52" s="912"/>
      <c r="AS52" s="912"/>
      <c r="AT52" s="1105"/>
      <c r="AU52" s="913"/>
      <c r="AV52" s="914"/>
      <c r="AW52" s="913"/>
      <c r="AX52" s="914"/>
      <c r="AY52" s="934"/>
      <c r="AZ52" s="913"/>
      <c r="BA52" s="1000"/>
      <c r="BB52" s="935"/>
      <c r="BC52" s="936"/>
      <c r="BD52" s="900">
        <f>ROUND(BA52*0.8,0)</f>
        <v>0</v>
      </c>
      <c r="BE52" s="901"/>
      <c r="BF52" s="901"/>
      <c r="BG52" s="902">
        <f t="shared" si="203"/>
        <v>0</v>
      </c>
      <c r="BH52" s="903"/>
      <c r="BI52" s="903"/>
      <c r="BJ52" s="903">
        <f t="shared" si="204"/>
        <v>0</v>
      </c>
      <c r="BK52" s="903"/>
      <c r="BL52" s="1084"/>
      <c r="BM52" s="1040">
        <f t="shared" ref="BM52" si="252">ROUND(BD52*AU52,0)</f>
        <v>0</v>
      </c>
      <c r="BN52" s="937"/>
      <c r="BO52" s="937"/>
      <c r="BP52" s="938"/>
      <c r="BQ52" s="933">
        <f>ROUND(BG52*AW52,0)</f>
        <v>0</v>
      </c>
      <c r="BR52" s="933"/>
      <c r="BS52" s="939"/>
      <c r="BT52" s="932">
        <f>ROUND(BJ52*AY52,0)</f>
        <v>0</v>
      </c>
      <c r="BU52" s="933"/>
      <c r="BV52" s="933"/>
      <c r="BW52" s="907">
        <f t="shared" ref="BW52" si="253">SUM(BM52:BV53)</f>
        <v>0</v>
      </c>
      <c r="BX52" s="908"/>
      <c r="BY52" s="908"/>
      <c r="BZ52" s="908"/>
      <c r="CA52" s="203"/>
      <c r="CB52" s="203"/>
      <c r="CC52" s="203"/>
      <c r="CD52" s="203"/>
      <c r="CE52" s="1085"/>
      <c r="CF52" s="1086"/>
      <c r="CG52" s="1086"/>
      <c r="CH52" s="1087"/>
      <c r="CI52" s="1063"/>
      <c r="CJ52" s="1064"/>
      <c r="CK52" s="1063"/>
      <c r="CL52" s="1067"/>
      <c r="CM52" s="1069"/>
      <c r="CN52" s="1064"/>
      <c r="CO52" s="1071"/>
      <c r="CP52" s="1072"/>
      <c r="CQ52" s="1073"/>
      <c r="CR52" s="1077">
        <f>ROUND(CO52*0.8,0)</f>
        <v>0</v>
      </c>
      <c r="CS52" s="1078"/>
      <c r="CT52" s="1079"/>
      <c r="CU52" s="1080">
        <f t="shared" ref="CU52" si="254">ROUND(CO52/8*1.25,0)</f>
        <v>0</v>
      </c>
      <c r="CV52" s="1035"/>
      <c r="CW52" s="1081"/>
      <c r="CX52" s="1034">
        <f t="shared" ref="CX52" si="255">ROUND(CO52/8*1.25,0)</f>
        <v>0</v>
      </c>
      <c r="CY52" s="1035"/>
      <c r="CZ52" s="1036"/>
      <c r="DA52" s="1040">
        <f t="shared" ref="DA52" si="256">ROUND(CR52*CI52,0)</f>
        <v>0</v>
      </c>
      <c r="DB52" s="937"/>
      <c r="DC52" s="937"/>
      <c r="DD52" s="938"/>
      <c r="DE52" s="1041">
        <f>ROUND(CU52*CK52,0)</f>
        <v>0</v>
      </c>
      <c r="DF52" s="1042"/>
      <c r="DG52" s="1043"/>
      <c r="DH52" s="1047">
        <f>ROUND(CX52*CM52,0)</f>
        <v>0</v>
      </c>
      <c r="DI52" s="1042"/>
      <c r="DJ52" s="1048"/>
      <c r="DK52" s="1051">
        <f t="shared" ref="DK52" si="257">SUM(DA52:DJ53)</f>
        <v>0</v>
      </c>
      <c r="DL52" s="1052"/>
      <c r="DM52" s="1052"/>
      <c r="DN52" s="1053"/>
      <c r="DO52" s="203"/>
      <c r="DP52" s="203"/>
    </row>
    <row r="53" spans="1:120" ht="12" customHeight="1" x14ac:dyDescent="0.15">
      <c r="A53" s="203"/>
      <c r="B53" s="203"/>
      <c r="C53" s="1179"/>
      <c r="D53" s="1180"/>
      <c r="E53" s="1180"/>
      <c r="F53" s="1180"/>
      <c r="G53" s="1180"/>
      <c r="H53" s="1180"/>
      <c r="I53" s="1180"/>
      <c r="J53" s="1180"/>
      <c r="K53" s="1180"/>
      <c r="L53" s="1181"/>
      <c r="M53" s="1009"/>
      <c r="N53" s="1009"/>
      <c r="O53" s="1009"/>
      <c r="P53" s="1009"/>
      <c r="Q53" s="1009"/>
      <c r="R53" s="1009"/>
      <c r="S53" s="1009"/>
      <c r="T53" s="1009"/>
      <c r="U53" s="1009"/>
      <c r="V53" s="1009"/>
      <c r="W53" s="1009"/>
      <c r="X53" s="1010"/>
      <c r="Y53" s="910">
        <f t="shared" si="250"/>
        <v>11120</v>
      </c>
      <c r="Z53" s="910"/>
      <c r="AA53" s="910"/>
      <c r="AB53" s="911"/>
      <c r="AC53" s="933"/>
      <c r="AD53" s="933"/>
      <c r="AE53" s="939"/>
      <c r="AF53" s="1140"/>
      <c r="AG53" s="1141"/>
      <c r="AH53" s="1141"/>
      <c r="AI53" s="909"/>
      <c r="AJ53" s="908"/>
      <c r="AK53" s="908"/>
      <c r="AL53" s="1142"/>
      <c r="AM53" s="203"/>
      <c r="AN53" s="203"/>
      <c r="AO53" s="203"/>
      <c r="AP53" s="203"/>
      <c r="AQ53" s="912"/>
      <c r="AR53" s="912"/>
      <c r="AS53" s="912"/>
      <c r="AT53" s="1105"/>
      <c r="AU53" s="913"/>
      <c r="AV53" s="914"/>
      <c r="AW53" s="913"/>
      <c r="AX53" s="914"/>
      <c r="AY53" s="934"/>
      <c r="AZ53" s="913"/>
      <c r="BA53" s="1000"/>
      <c r="BB53" s="935"/>
      <c r="BC53" s="936"/>
      <c r="BD53" s="905">
        <f>ROUND(BA52*0.2,0)</f>
        <v>0</v>
      </c>
      <c r="BE53" s="906"/>
      <c r="BF53" s="906"/>
      <c r="BG53" s="902"/>
      <c r="BH53" s="903"/>
      <c r="BI53" s="903"/>
      <c r="BJ53" s="903"/>
      <c r="BK53" s="903"/>
      <c r="BL53" s="1084"/>
      <c r="BM53" s="1059">
        <f t="shared" ref="BM53" si="258">ROUND(BD53*AU52,0)</f>
        <v>0</v>
      </c>
      <c r="BN53" s="910"/>
      <c r="BO53" s="910"/>
      <c r="BP53" s="911"/>
      <c r="BQ53" s="933"/>
      <c r="BR53" s="933"/>
      <c r="BS53" s="939"/>
      <c r="BT53" s="932"/>
      <c r="BU53" s="933"/>
      <c r="BV53" s="933"/>
      <c r="BW53" s="909"/>
      <c r="BX53" s="908"/>
      <c r="BY53" s="908"/>
      <c r="BZ53" s="908"/>
      <c r="CA53" s="203"/>
      <c r="CB53" s="203"/>
      <c r="CC53" s="203"/>
      <c r="CD53" s="203"/>
      <c r="CE53" s="1088"/>
      <c r="CF53" s="1089"/>
      <c r="CG53" s="1089"/>
      <c r="CH53" s="1090"/>
      <c r="CI53" s="1065"/>
      <c r="CJ53" s="1066"/>
      <c r="CK53" s="1065"/>
      <c r="CL53" s="1068"/>
      <c r="CM53" s="1070"/>
      <c r="CN53" s="1066"/>
      <c r="CO53" s="1074"/>
      <c r="CP53" s="1075"/>
      <c r="CQ53" s="1076"/>
      <c r="CR53" s="1060">
        <f>ROUND(CO52*0.2,0)</f>
        <v>0</v>
      </c>
      <c r="CS53" s="1061"/>
      <c r="CT53" s="1062"/>
      <c r="CU53" s="1082"/>
      <c r="CV53" s="1038"/>
      <c r="CW53" s="1083"/>
      <c r="CX53" s="1037"/>
      <c r="CY53" s="1038"/>
      <c r="CZ53" s="1039"/>
      <c r="DA53" s="1059">
        <f t="shared" ref="DA53" si="259">ROUND(CR53*CI52,0)</f>
        <v>0</v>
      </c>
      <c r="DB53" s="910"/>
      <c r="DC53" s="910"/>
      <c r="DD53" s="911"/>
      <c r="DE53" s="1044"/>
      <c r="DF53" s="1045"/>
      <c r="DG53" s="1046"/>
      <c r="DH53" s="1049"/>
      <c r="DI53" s="1045"/>
      <c r="DJ53" s="1050"/>
      <c r="DK53" s="1054"/>
      <c r="DL53" s="1055"/>
      <c r="DM53" s="1055"/>
      <c r="DN53" s="1056"/>
      <c r="DO53" s="203"/>
      <c r="DP53" s="203"/>
    </row>
    <row r="54" spans="1:120" ht="12" customHeight="1" x14ac:dyDescent="0.15">
      <c r="A54" s="203"/>
      <c r="B54" s="203"/>
      <c r="C54" s="1162"/>
      <c r="D54" s="1163"/>
      <c r="E54" s="1163"/>
      <c r="F54" s="1163"/>
      <c r="G54" s="1163"/>
      <c r="H54" s="1163"/>
      <c r="I54" s="1163"/>
      <c r="J54" s="1163"/>
      <c r="K54" s="1163"/>
      <c r="L54" s="1164"/>
      <c r="M54" s="926" t="s">
        <v>184</v>
      </c>
      <c r="N54" s="926"/>
      <c r="O54" s="926"/>
      <c r="P54" s="926"/>
      <c r="Q54" s="926"/>
      <c r="R54" s="926"/>
      <c r="S54" s="926"/>
      <c r="T54" s="926"/>
      <c r="U54" s="926"/>
      <c r="V54" s="926"/>
      <c r="W54" s="926"/>
      <c r="X54" s="927"/>
      <c r="Y54" s="1096">
        <f t="shared" ref="Y54:Y55" si="260">SUM(Y50,Y52)</f>
        <v>273680</v>
      </c>
      <c r="Z54" s="1096"/>
      <c r="AA54" s="1096"/>
      <c r="AB54" s="1097"/>
      <c r="AC54" s="1098">
        <f t="shared" ref="AC54" si="261">SUM(AC50:AF53)</f>
        <v>80961</v>
      </c>
      <c r="AD54" s="1098"/>
      <c r="AE54" s="1044"/>
      <c r="AF54" s="1169">
        <f>SUM(AF50:AH53)</f>
        <v>7563</v>
      </c>
      <c r="AG54" s="1170"/>
      <c r="AH54" s="1170"/>
      <c r="AI54" s="1056">
        <f>SUM(AI50:AL53)</f>
        <v>450253</v>
      </c>
      <c r="AJ54" s="1100"/>
      <c r="AK54" s="1100"/>
      <c r="AL54" s="1173"/>
      <c r="AM54" s="203"/>
      <c r="AN54" s="203"/>
      <c r="AO54" s="203"/>
      <c r="AP54" s="203"/>
      <c r="AQ54" s="912"/>
      <c r="AR54" s="912"/>
      <c r="AS54" s="912"/>
      <c r="AT54" s="1105"/>
      <c r="AU54" s="913"/>
      <c r="AV54" s="914"/>
      <c r="AW54" s="913"/>
      <c r="AX54" s="914"/>
      <c r="AY54" s="934"/>
      <c r="AZ54" s="913"/>
      <c r="BA54" s="1000"/>
      <c r="BB54" s="935"/>
      <c r="BC54" s="936"/>
      <c r="BD54" s="900">
        <f>ROUND(BA54*0.8,0)</f>
        <v>0</v>
      </c>
      <c r="BE54" s="901"/>
      <c r="BF54" s="901"/>
      <c r="BG54" s="902">
        <f t="shared" si="203"/>
        <v>0</v>
      </c>
      <c r="BH54" s="903"/>
      <c r="BI54" s="903"/>
      <c r="BJ54" s="903">
        <f t="shared" si="204"/>
        <v>0</v>
      </c>
      <c r="BK54" s="903"/>
      <c r="BL54" s="1084"/>
      <c r="BM54" s="1040">
        <f t="shared" ref="BM54" si="262">ROUND(BD54*AU54,0)</f>
        <v>0</v>
      </c>
      <c r="BN54" s="937"/>
      <c r="BO54" s="937"/>
      <c r="BP54" s="938"/>
      <c r="BQ54" s="933">
        <f>ROUND(BG54*AW54,0)</f>
        <v>0</v>
      </c>
      <c r="BR54" s="933"/>
      <c r="BS54" s="939"/>
      <c r="BT54" s="932">
        <f>ROUND(BJ54*AY54,0)</f>
        <v>0</v>
      </c>
      <c r="BU54" s="933"/>
      <c r="BV54" s="933"/>
      <c r="BW54" s="907">
        <f t="shared" ref="BW54" si="263">SUM(BM54:BV55)</f>
        <v>0</v>
      </c>
      <c r="BX54" s="908"/>
      <c r="BY54" s="908"/>
      <c r="BZ54" s="908"/>
      <c r="CA54" s="203"/>
      <c r="CB54" s="203"/>
      <c r="CC54" s="203"/>
      <c r="CD54" s="203"/>
      <c r="CE54" s="1085"/>
      <c r="CF54" s="1086"/>
      <c r="CG54" s="1086"/>
      <c r="CH54" s="1087"/>
      <c r="CI54" s="1063"/>
      <c r="CJ54" s="1064"/>
      <c r="CK54" s="1063"/>
      <c r="CL54" s="1067"/>
      <c r="CM54" s="1069"/>
      <c r="CN54" s="1064"/>
      <c r="CO54" s="1071"/>
      <c r="CP54" s="1072"/>
      <c r="CQ54" s="1073"/>
      <c r="CR54" s="1077">
        <f>ROUND(CO54*0.8,0)</f>
        <v>0</v>
      </c>
      <c r="CS54" s="1078"/>
      <c r="CT54" s="1079"/>
      <c r="CU54" s="1080">
        <f t="shared" ref="CU54" si="264">ROUND(CO54/8*1.25,0)</f>
        <v>0</v>
      </c>
      <c r="CV54" s="1035"/>
      <c r="CW54" s="1081"/>
      <c r="CX54" s="1034">
        <f t="shared" ref="CX54" si="265">ROUND(CO54/8*1.25,0)</f>
        <v>0</v>
      </c>
      <c r="CY54" s="1035"/>
      <c r="CZ54" s="1036"/>
      <c r="DA54" s="1040">
        <f t="shared" ref="DA54" si="266">ROUND(CR54*CI54,0)</f>
        <v>0</v>
      </c>
      <c r="DB54" s="937"/>
      <c r="DC54" s="937"/>
      <c r="DD54" s="938"/>
      <c r="DE54" s="1041">
        <f>ROUND(CU54*CK54,0)</f>
        <v>0</v>
      </c>
      <c r="DF54" s="1042"/>
      <c r="DG54" s="1043"/>
      <c r="DH54" s="1047">
        <f>ROUND(CX54*CM54,0)</f>
        <v>0</v>
      </c>
      <c r="DI54" s="1042"/>
      <c r="DJ54" s="1048"/>
      <c r="DK54" s="1051">
        <f t="shared" ref="DK54" si="267">SUM(DA54:DJ55)</f>
        <v>0</v>
      </c>
      <c r="DL54" s="1052"/>
      <c r="DM54" s="1052"/>
      <c r="DN54" s="1053"/>
      <c r="DO54" s="203"/>
      <c r="DP54" s="203"/>
    </row>
    <row r="55" spans="1:120" ht="12" customHeight="1" thickBot="1" x14ac:dyDescent="0.2">
      <c r="A55" s="203"/>
      <c r="B55" s="203"/>
      <c r="C55" s="1174"/>
      <c r="D55" s="1175"/>
      <c r="E55" s="1175"/>
      <c r="F55" s="1175"/>
      <c r="G55" s="1175"/>
      <c r="H55" s="1175"/>
      <c r="I55" s="1175"/>
      <c r="J55" s="1175"/>
      <c r="K55" s="1175"/>
      <c r="L55" s="1176"/>
      <c r="M55" s="1165"/>
      <c r="N55" s="1165"/>
      <c r="O55" s="1165"/>
      <c r="P55" s="1165"/>
      <c r="Q55" s="1165"/>
      <c r="R55" s="1165"/>
      <c r="S55" s="1165"/>
      <c r="T55" s="1165"/>
      <c r="U55" s="1165"/>
      <c r="V55" s="1165"/>
      <c r="W55" s="1165"/>
      <c r="X55" s="1166"/>
      <c r="Y55" s="1177">
        <f t="shared" si="260"/>
        <v>122320</v>
      </c>
      <c r="Z55" s="1177"/>
      <c r="AA55" s="1177"/>
      <c r="AB55" s="1178"/>
      <c r="AC55" s="1167"/>
      <c r="AD55" s="1167"/>
      <c r="AE55" s="1168"/>
      <c r="AF55" s="1171"/>
      <c r="AG55" s="1172"/>
      <c r="AH55" s="1172"/>
      <c r="AI55" s="1126"/>
      <c r="AJ55" s="1127"/>
      <c r="AK55" s="1127"/>
      <c r="AL55" s="1128"/>
      <c r="AM55" s="203"/>
      <c r="AN55" s="203"/>
      <c r="AO55" s="203"/>
      <c r="AP55" s="203"/>
      <c r="AQ55" s="912"/>
      <c r="AR55" s="912"/>
      <c r="AS55" s="912"/>
      <c r="AT55" s="1105"/>
      <c r="AU55" s="913"/>
      <c r="AV55" s="914"/>
      <c r="AW55" s="913"/>
      <c r="AX55" s="914"/>
      <c r="AY55" s="934"/>
      <c r="AZ55" s="913"/>
      <c r="BA55" s="1000"/>
      <c r="BB55" s="935"/>
      <c r="BC55" s="936"/>
      <c r="BD55" s="905">
        <f>ROUND(BA54*0.2,0)</f>
        <v>0</v>
      </c>
      <c r="BE55" s="906"/>
      <c r="BF55" s="906"/>
      <c r="BG55" s="902"/>
      <c r="BH55" s="903"/>
      <c r="BI55" s="903"/>
      <c r="BJ55" s="903"/>
      <c r="BK55" s="903"/>
      <c r="BL55" s="1084"/>
      <c r="BM55" s="1059">
        <f t="shared" ref="BM55" si="268">ROUND(BD55*AU54,0)</f>
        <v>0</v>
      </c>
      <c r="BN55" s="910"/>
      <c r="BO55" s="910"/>
      <c r="BP55" s="911"/>
      <c r="BQ55" s="933"/>
      <c r="BR55" s="933"/>
      <c r="BS55" s="939"/>
      <c r="BT55" s="932"/>
      <c r="BU55" s="933"/>
      <c r="BV55" s="933"/>
      <c r="BW55" s="909"/>
      <c r="BX55" s="908"/>
      <c r="BY55" s="908"/>
      <c r="BZ55" s="908"/>
      <c r="CA55" s="203"/>
      <c r="CB55" s="203"/>
      <c r="CC55" s="203"/>
      <c r="CD55" s="203"/>
      <c r="CE55" s="1088"/>
      <c r="CF55" s="1089"/>
      <c r="CG55" s="1089"/>
      <c r="CH55" s="1090"/>
      <c r="CI55" s="1065"/>
      <c r="CJ55" s="1066"/>
      <c r="CK55" s="1065"/>
      <c r="CL55" s="1068"/>
      <c r="CM55" s="1070"/>
      <c r="CN55" s="1066"/>
      <c r="CO55" s="1074"/>
      <c r="CP55" s="1075"/>
      <c r="CQ55" s="1076"/>
      <c r="CR55" s="1060">
        <f>ROUND(CO54*0.2,0)</f>
        <v>0</v>
      </c>
      <c r="CS55" s="1061"/>
      <c r="CT55" s="1062"/>
      <c r="CU55" s="1082"/>
      <c r="CV55" s="1038"/>
      <c r="CW55" s="1083"/>
      <c r="CX55" s="1037"/>
      <c r="CY55" s="1038"/>
      <c r="CZ55" s="1039"/>
      <c r="DA55" s="1059">
        <f t="shared" ref="DA55" si="269">ROUND(CR55*CI54,0)</f>
        <v>0</v>
      </c>
      <c r="DB55" s="910"/>
      <c r="DC55" s="910"/>
      <c r="DD55" s="911"/>
      <c r="DE55" s="1044"/>
      <c r="DF55" s="1045"/>
      <c r="DG55" s="1046"/>
      <c r="DH55" s="1049"/>
      <c r="DI55" s="1045"/>
      <c r="DJ55" s="1050"/>
      <c r="DK55" s="1054"/>
      <c r="DL55" s="1055"/>
      <c r="DM55" s="1055"/>
      <c r="DN55" s="1056"/>
      <c r="DO55" s="203"/>
      <c r="DP55" s="203"/>
    </row>
    <row r="56" spans="1:120" ht="12" customHeight="1" x14ac:dyDescent="0.15">
      <c r="A56" s="203"/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  <c r="AH56" s="203"/>
      <c r="AI56" s="203"/>
      <c r="AJ56" s="203"/>
      <c r="AK56" s="203"/>
      <c r="AL56" s="203"/>
      <c r="AM56" s="203"/>
      <c r="AN56" s="203"/>
      <c r="AO56" s="203"/>
      <c r="AP56" s="203"/>
      <c r="AQ56" s="912"/>
      <c r="AR56" s="912"/>
      <c r="AS56" s="912"/>
      <c r="AT56" s="1105"/>
      <c r="AU56" s="913"/>
      <c r="AV56" s="914"/>
      <c r="AW56" s="913"/>
      <c r="AX56" s="914"/>
      <c r="AY56" s="934"/>
      <c r="AZ56" s="913"/>
      <c r="BA56" s="1000"/>
      <c r="BB56" s="935"/>
      <c r="BC56" s="936"/>
      <c r="BD56" s="900">
        <f>ROUND(BA56*0.8,0)</f>
        <v>0</v>
      </c>
      <c r="BE56" s="901"/>
      <c r="BF56" s="901"/>
      <c r="BG56" s="902">
        <f t="shared" si="203"/>
        <v>0</v>
      </c>
      <c r="BH56" s="903"/>
      <c r="BI56" s="903"/>
      <c r="BJ56" s="903">
        <f t="shared" si="204"/>
        <v>0</v>
      </c>
      <c r="BK56" s="903"/>
      <c r="BL56" s="1084"/>
      <c r="BM56" s="1040">
        <f t="shared" ref="BM56" si="270">ROUND(BD56*AU56,0)</f>
        <v>0</v>
      </c>
      <c r="BN56" s="937"/>
      <c r="BO56" s="937"/>
      <c r="BP56" s="938"/>
      <c r="BQ56" s="933">
        <f>ROUND(BG56*AW56,0)</f>
        <v>0</v>
      </c>
      <c r="BR56" s="933"/>
      <c r="BS56" s="939"/>
      <c r="BT56" s="932">
        <f>ROUND(BJ56*AY56,0)</f>
        <v>0</v>
      </c>
      <c r="BU56" s="933"/>
      <c r="BV56" s="933"/>
      <c r="BW56" s="907">
        <f t="shared" ref="BW56" si="271">SUM(BM56:BV57)</f>
        <v>0</v>
      </c>
      <c r="BX56" s="908"/>
      <c r="BY56" s="908"/>
      <c r="BZ56" s="908"/>
      <c r="CA56" s="203"/>
      <c r="CB56" s="203"/>
      <c r="CC56" s="203"/>
      <c r="CD56" s="203"/>
      <c r="CE56" s="1085"/>
      <c r="CF56" s="1086"/>
      <c r="CG56" s="1086"/>
      <c r="CH56" s="1087"/>
      <c r="CI56" s="1063"/>
      <c r="CJ56" s="1064"/>
      <c r="CK56" s="1063"/>
      <c r="CL56" s="1067"/>
      <c r="CM56" s="1069"/>
      <c r="CN56" s="1064"/>
      <c r="CO56" s="1071"/>
      <c r="CP56" s="1072"/>
      <c r="CQ56" s="1073"/>
      <c r="CR56" s="1077">
        <f>ROUND(CO56*0.8,0)</f>
        <v>0</v>
      </c>
      <c r="CS56" s="1078"/>
      <c r="CT56" s="1079"/>
      <c r="CU56" s="1080">
        <f t="shared" ref="CU56" si="272">ROUND(CO56/8*1.25,0)</f>
        <v>0</v>
      </c>
      <c r="CV56" s="1035"/>
      <c r="CW56" s="1081"/>
      <c r="CX56" s="1034">
        <f t="shared" ref="CX56" si="273">ROUND(CO56/8*1.25,0)</f>
        <v>0</v>
      </c>
      <c r="CY56" s="1035"/>
      <c r="CZ56" s="1036"/>
      <c r="DA56" s="1040">
        <f t="shared" ref="DA56" si="274">ROUND(CR56*CI56,0)</f>
        <v>0</v>
      </c>
      <c r="DB56" s="937"/>
      <c r="DC56" s="937"/>
      <c r="DD56" s="938"/>
      <c r="DE56" s="1041">
        <f>ROUND(CU56*CK56,0)</f>
        <v>0</v>
      </c>
      <c r="DF56" s="1042"/>
      <c r="DG56" s="1043"/>
      <c r="DH56" s="1047">
        <f>ROUND(CX56*CM56,0)</f>
        <v>0</v>
      </c>
      <c r="DI56" s="1042"/>
      <c r="DJ56" s="1048"/>
      <c r="DK56" s="1051">
        <f t="shared" ref="DK56" si="275">SUM(DA56:DJ57)</f>
        <v>0</v>
      </c>
      <c r="DL56" s="1052"/>
      <c r="DM56" s="1052"/>
      <c r="DN56" s="1053"/>
      <c r="DO56" s="203"/>
      <c r="DP56" s="203"/>
    </row>
    <row r="57" spans="1:120" ht="12" customHeight="1" x14ac:dyDescent="0.15">
      <c r="A57" s="203"/>
      <c r="B57" s="203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03"/>
      <c r="AP57" s="203"/>
      <c r="AQ57" s="912"/>
      <c r="AR57" s="912"/>
      <c r="AS57" s="912"/>
      <c r="AT57" s="1105"/>
      <c r="AU57" s="913"/>
      <c r="AV57" s="914"/>
      <c r="AW57" s="913"/>
      <c r="AX57" s="914"/>
      <c r="AY57" s="934"/>
      <c r="AZ57" s="913"/>
      <c r="BA57" s="1000"/>
      <c r="BB57" s="935"/>
      <c r="BC57" s="936"/>
      <c r="BD57" s="905">
        <f>ROUND(BA56*0.2,0)</f>
        <v>0</v>
      </c>
      <c r="BE57" s="906"/>
      <c r="BF57" s="906"/>
      <c r="BG57" s="902"/>
      <c r="BH57" s="903"/>
      <c r="BI57" s="903"/>
      <c r="BJ57" s="903"/>
      <c r="BK57" s="903"/>
      <c r="BL57" s="1084"/>
      <c r="BM57" s="1059">
        <f t="shared" ref="BM57" si="276">ROUND(BD57*AU56,0)</f>
        <v>0</v>
      </c>
      <c r="BN57" s="910"/>
      <c r="BO57" s="910"/>
      <c r="BP57" s="911"/>
      <c r="BQ57" s="933"/>
      <c r="BR57" s="933"/>
      <c r="BS57" s="939"/>
      <c r="BT57" s="932"/>
      <c r="BU57" s="933"/>
      <c r="BV57" s="933"/>
      <c r="BW57" s="909"/>
      <c r="BX57" s="908"/>
      <c r="BY57" s="908"/>
      <c r="BZ57" s="908"/>
      <c r="CA57" s="203"/>
      <c r="CB57" s="203"/>
      <c r="CC57" s="203"/>
      <c r="CD57" s="203"/>
      <c r="CE57" s="1088"/>
      <c r="CF57" s="1089"/>
      <c r="CG57" s="1089"/>
      <c r="CH57" s="1090"/>
      <c r="CI57" s="1065"/>
      <c r="CJ57" s="1066"/>
      <c r="CK57" s="1065"/>
      <c r="CL57" s="1068"/>
      <c r="CM57" s="1070"/>
      <c r="CN57" s="1066"/>
      <c r="CO57" s="1074"/>
      <c r="CP57" s="1075"/>
      <c r="CQ57" s="1076"/>
      <c r="CR57" s="1060">
        <f>ROUND(CO56*0.2,0)</f>
        <v>0</v>
      </c>
      <c r="CS57" s="1061"/>
      <c r="CT57" s="1062"/>
      <c r="CU57" s="1082"/>
      <c r="CV57" s="1038"/>
      <c r="CW57" s="1083"/>
      <c r="CX57" s="1037"/>
      <c r="CY57" s="1038"/>
      <c r="CZ57" s="1039"/>
      <c r="DA57" s="1059">
        <f t="shared" ref="DA57" si="277">ROUND(CR57*CI56,0)</f>
        <v>0</v>
      </c>
      <c r="DB57" s="910"/>
      <c r="DC57" s="910"/>
      <c r="DD57" s="911"/>
      <c r="DE57" s="1044"/>
      <c r="DF57" s="1045"/>
      <c r="DG57" s="1046"/>
      <c r="DH57" s="1049"/>
      <c r="DI57" s="1045"/>
      <c r="DJ57" s="1050"/>
      <c r="DK57" s="1054"/>
      <c r="DL57" s="1055"/>
      <c r="DM57" s="1055"/>
      <c r="DN57" s="1056"/>
      <c r="DO57" s="203"/>
      <c r="DP57" s="203"/>
    </row>
    <row r="58" spans="1:120" ht="12" customHeight="1" x14ac:dyDescent="0.15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203"/>
      <c r="AL58" s="203"/>
      <c r="AM58" s="203"/>
      <c r="AN58" s="203"/>
      <c r="AO58" s="203"/>
      <c r="AP58" s="203"/>
      <c r="AQ58" s="912"/>
      <c r="AR58" s="912"/>
      <c r="AS58" s="912"/>
      <c r="AT58" s="1105"/>
      <c r="AU58" s="913"/>
      <c r="AV58" s="914"/>
      <c r="AW58" s="913"/>
      <c r="AX58" s="914"/>
      <c r="AY58" s="934"/>
      <c r="AZ58" s="913"/>
      <c r="BA58" s="1000"/>
      <c r="BB58" s="935"/>
      <c r="BC58" s="936"/>
      <c r="BD58" s="900">
        <f>ROUND(BA58*0.8,0)</f>
        <v>0</v>
      </c>
      <c r="BE58" s="901"/>
      <c r="BF58" s="901"/>
      <c r="BG58" s="902">
        <f t="shared" si="203"/>
        <v>0</v>
      </c>
      <c r="BH58" s="903"/>
      <c r="BI58" s="903"/>
      <c r="BJ58" s="903">
        <f t="shared" si="204"/>
        <v>0</v>
      </c>
      <c r="BK58" s="903"/>
      <c r="BL58" s="1084"/>
      <c r="BM58" s="1040">
        <f t="shared" ref="BM58" si="278">ROUND(BD58*AU58,0)</f>
        <v>0</v>
      </c>
      <c r="BN58" s="937"/>
      <c r="BO58" s="937"/>
      <c r="BP58" s="938"/>
      <c r="BQ58" s="933">
        <f>ROUND(BG58*AW58,0)</f>
        <v>0</v>
      </c>
      <c r="BR58" s="933"/>
      <c r="BS58" s="939"/>
      <c r="BT58" s="932">
        <f>ROUND(BJ58*AY58,0)</f>
        <v>0</v>
      </c>
      <c r="BU58" s="933"/>
      <c r="BV58" s="933"/>
      <c r="BW58" s="907">
        <f t="shared" ref="BW58" si="279">SUM(BM58:BV59)</f>
        <v>0</v>
      </c>
      <c r="BX58" s="908"/>
      <c r="BY58" s="908"/>
      <c r="BZ58" s="908"/>
      <c r="CA58" s="203"/>
      <c r="CB58" s="203"/>
      <c r="CC58" s="203"/>
      <c r="CD58" s="203"/>
      <c r="CE58" s="1085"/>
      <c r="CF58" s="1086"/>
      <c r="CG58" s="1086"/>
      <c r="CH58" s="1087"/>
      <c r="CI58" s="1063"/>
      <c r="CJ58" s="1064"/>
      <c r="CK58" s="1063"/>
      <c r="CL58" s="1067"/>
      <c r="CM58" s="1069"/>
      <c r="CN58" s="1064"/>
      <c r="CO58" s="1071"/>
      <c r="CP58" s="1072"/>
      <c r="CQ58" s="1073"/>
      <c r="CR58" s="1077">
        <f>ROUND(CO58*0.8,0)</f>
        <v>0</v>
      </c>
      <c r="CS58" s="1078"/>
      <c r="CT58" s="1079"/>
      <c r="CU58" s="1080">
        <f t="shared" ref="CU58" si="280">ROUND(CO58/8*1.25,0)</f>
        <v>0</v>
      </c>
      <c r="CV58" s="1035"/>
      <c r="CW58" s="1081"/>
      <c r="CX58" s="1034">
        <f t="shared" ref="CX58" si="281">ROUND(CO58/8*1.25,0)</f>
        <v>0</v>
      </c>
      <c r="CY58" s="1035"/>
      <c r="CZ58" s="1036"/>
      <c r="DA58" s="1040">
        <f t="shared" ref="DA58" si="282">ROUND(CR58*CI58,0)</f>
        <v>0</v>
      </c>
      <c r="DB58" s="937"/>
      <c r="DC58" s="937"/>
      <c r="DD58" s="938"/>
      <c r="DE58" s="1041">
        <f>ROUND(CU58*CK58,0)</f>
        <v>0</v>
      </c>
      <c r="DF58" s="1042"/>
      <c r="DG58" s="1043"/>
      <c r="DH58" s="1047">
        <f>ROUND(CX58*CM58,0)</f>
        <v>0</v>
      </c>
      <c r="DI58" s="1042"/>
      <c r="DJ58" s="1048"/>
      <c r="DK58" s="1051">
        <f t="shared" ref="DK58" si="283">SUM(DA58:DJ59)</f>
        <v>0</v>
      </c>
      <c r="DL58" s="1052"/>
      <c r="DM58" s="1052"/>
      <c r="DN58" s="1053"/>
      <c r="DO58" s="203"/>
      <c r="DP58" s="203"/>
    </row>
    <row r="59" spans="1:120" ht="12" customHeight="1" x14ac:dyDescent="0.15">
      <c r="A59" s="203"/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  <c r="AK59" s="203"/>
      <c r="AL59" s="203"/>
      <c r="AM59" s="203"/>
      <c r="AN59" s="203"/>
      <c r="AO59" s="203"/>
      <c r="AP59" s="203"/>
      <c r="AQ59" s="912"/>
      <c r="AR59" s="912"/>
      <c r="AS59" s="912"/>
      <c r="AT59" s="1105"/>
      <c r="AU59" s="913"/>
      <c r="AV59" s="914"/>
      <c r="AW59" s="913"/>
      <c r="AX59" s="914"/>
      <c r="AY59" s="934"/>
      <c r="AZ59" s="913"/>
      <c r="BA59" s="1000"/>
      <c r="BB59" s="935"/>
      <c r="BC59" s="936"/>
      <c r="BD59" s="905">
        <f>ROUND(BA58*0.2,0)</f>
        <v>0</v>
      </c>
      <c r="BE59" s="906"/>
      <c r="BF59" s="906"/>
      <c r="BG59" s="902"/>
      <c r="BH59" s="903"/>
      <c r="BI59" s="903"/>
      <c r="BJ59" s="903"/>
      <c r="BK59" s="903"/>
      <c r="BL59" s="1084"/>
      <c r="BM59" s="1059">
        <f t="shared" ref="BM59" si="284">ROUND(BD59*AU58,0)</f>
        <v>0</v>
      </c>
      <c r="BN59" s="910"/>
      <c r="BO59" s="910"/>
      <c r="BP59" s="911"/>
      <c r="BQ59" s="933"/>
      <c r="BR59" s="933"/>
      <c r="BS59" s="939"/>
      <c r="BT59" s="932"/>
      <c r="BU59" s="933"/>
      <c r="BV59" s="933"/>
      <c r="BW59" s="909"/>
      <c r="BX59" s="908"/>
      <c r="BY59" s="908"/>
      <c r="BZ59" s="908"/>
      <c r="CA59" s="203"/>
      <c r="CB59" s="203"/>
      <c r="CC59" s="203"/>
      <c r="CD59" s="203"/>
      <c r="CE59" s="1088"/>
      <c r="CF59" s="1089"/>
      <c r="CG59" s="1089"/>
      <c r="CH59" s="1090"/>
      <c r="CI59" s="1065"/>
      <c r="CJ59" s="1066"/>
      <c r="CK59" s="1065"/>
      <c r="CL59" s="1068"/>
      <c r="CM59" s="1070"/>
      <c r="CN59" s="1066"/>
      <c r="CO59" s="1074"/>
      <c r="CP59" s="1075"/>
      <c r="CQ59" s="1076"/>
      <c r="CR59" s="1060">
        <f>ROUND(CO58*0.2,0)</f>
        <v>0</v>
      </c>
      <c r="CS59" s="1061"/>
      <c r="CT59" s="1062"/>
      <c r="CU59" s="1082"/>
      <c r="CV59" s="1038"/>
      <c r="CW59" s="1083"/>
      <c r="CX59" s="1037"/>
      <c r="CY59" s="1038"/>
      <c r="CZ59" s="1039"/>
      <c r="DA59" s="1059">
        <f t="shared" ref="DA59" si="285">ROUND(CR59*CI58,0)</f>
        <v>0</v>
      </c>
      <c r="DB59" s="910"/>
      <c r="DC59" s="910"/>
      <c r="DD59" s="911"/>
      <c r="DE59" s="1044"/>
      <c r="DF59" s="1045"/>
      <c r="DG59" s="1046"/>
      <c r="DH59" s="1049"/>
      <c r="DI59" s="1045"/>
      <c r="DJ59" s="1050"/>
      <c r="DK59" s="1054"/>
      <c r="DL59" s="1055"/>
      <c r="DM59" s="1055"/>
      <c r="DN59" s="1056"/>
      <c r="DO59" s="203"/>
      <c r="DP59" s="203"/>
    </row>
    <row r="60" spans="1:120" ht="12" customHeight="1" x14ac:dyDescent="0.15">
      <c r="A60" s="203"/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  <c r="AK60" s="203"/>
      <c r="AL60" s="203"/>
      <c r="AM60" s="203"/>
      <c r="AN60" s="203"/>
      <c r="AO60" s="203"/>
      <c r="AP60" s="203"/>
      <c r="AQ60" s="912"/>
      <c r="AR60" s="912"/>
      <c r="AS60" s="912"/>
      <c r="AT60" s="1105"/>
      <c r="AU60" s="913"/>
      <c r="AV60" s="914"/>
      <c r="AW60" s="913"/>
      <c r="AX60" s="914"/>
      <c r="AY60" s="934"/>
      <c r="AZ60" s="913"/>
      <c r="BA60" s="1000"/>
      <c r="BB60" s="935"/>
      <c r="BC60" s="936"/>
      <c r="BD60" s="900">
        <f>ROUND(BA60*0.8,0)</f>
        <v>0</v>
      </c>
      <c r="BE60" s="901"/>
      <c r="BF60" s="901"/>
      <c r="BG60" s="902">
        <f t="shared" si="203"/>
        <v>0</v>
      </c>
      <c r="BH60" s="903"/>
      <c r="BI60" s="903"/>
      <c r="BJ60" s="903">
        <f t="shared" si="204"/>
        <v>0</v>
      </c>
      <c r="BK60" s="903"/>
      <c r="BL60" s="1084"/>
      <c r="BM60" s="1040">
        <f t="shared" ref="BM60" si="286">ROUND(BD60*AU60,0)</f>
        <v>0</v>
      </c>
      <c r="BN60" s="937"/>
      <c r="BO60" s="937"/>
      <c r="BP60" s="938"/>
      <c r="BQ60" s="933">
        <f>ROUND(BG60*AW60,0)</f>
        <v>0</v>
      </c>
      <c r="BR60" s="933"/>
      <c r="BS60" s="939"/>
      <c r="BT60" s="932">
        <f>ROUND(BJ60*AY60,0)</f>
        <v>0</v>
      </c>
      <c r="BU60" s="933"/>
      <c r="BV60" s="933"/>
      <c r="BW60" s="907">
        <f t="shared" ref="BW60" si="287">SUM(BM60:BV61)</f>
        <v>0</v>
      </c>
      <c r="BX60" s="908"/>
      <c r="BY60" s="908"/>
      <c r="BZ60" s="908"/>
      <c r="CA60" s="203"/>
      <c r="CB60" s="203"/>
      <c r="CC60" s="203"/>
      <c r="CD60" s="203"/>
      <c r="CE60" s="1085"/>
      <c r="CF60" s="1086"/>
      <c r="CG60" s="1086"/>
      <c r="CH60" s="1087"/>
      <c r="CI60" s="1063"/>
      <c r="CJ60" s="1064"/>
      <c r="CK60" s="1063"/>
      <c r="CL60" s="1067"/>
      <c r="CM60" s="1069"/>
      <c r="CN60" s="1064"/>
      <c r="CO60" s="1071"/>
      <c r="CP60" s="1072"/>
      <c r="CQ60" s="1073"/>
      <c r="CR60" s="1077">
        <f>ROUND(CO60*0.8,0)</f>
        <v>0</v>
      </c>
      <c r="CS60" s="1078"/>
      <c r="CT60" s="1079"/>
      <c r="CU60" s="1080">
        <f t="shared" ref="CU60" si="288">ROUND(CO60/8*1.25,0)</f>
        <v>0</v>
      </c>
      <c r="CV60" s="1035"/>
      <c r="CW60" s="1081"/>
      <c r="CX60" s="1034">
        <f t="shared" ref="CX60" si="289">ROUND(CO60/8*1.25,0)</f>
        <v>0</v>
      </c>
      <c r="CY60" s="1035"/>
      <c r="CZ60" s="1036"/>
      <c r="DA60" s="1040">
        <f t="shared" ref="DA60" si="290">ROUND(CR60*CI60,0)</f>
        <v>0</v>
      </c>
      <c r="DB60" s="937"/>
      <c r="DC60" s="937"/>
      <c r="DD60" s="938"/>
      <c r="DE60" s="1041">
        <f>ROUND(CU60*CK60,0)</f>
        <v>0</v>
      </c>
      <c r="DF60" s="1042"/>
      <c r="DG60" s="1043"/>
      <c r="DH60" s="1047">
        <f>ROUND(CX60*CM60,0)</f>
        <v>0</v>
      </c>
      <c r="DI60" s="1042"/>
      <c r="DJ60" s="1048"/>
      <c r="DK60" s="1051">
        <f t="shared" ref="DK60" si="291">SUM(DA60:DJ61)</f>
        <v>0</v>
      </c>
      <c r="DL60" s="1052"/>
      <c r="DM60" s="1052"/>
      <c r="DN60" s="1053"/>
      <c r="DO60" s="203"/>
      <c r="DP60" s="203"/>
    </row>
    <row r="61" spans="1:120" ht="12" customHeight="1" x14ac:dyDescent="0.15">
      <c r="A61" s="203"/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912"/>
      <c r="AR61" s="912"/>
      <c r="AS61" s="912"/>
      <c r="AT61" s="1105"/>
      <c r="AU61" s="913"/>
      <c r="AV61" s="914"/>
      <c r="AW61" s="913"/>
      <c r="AX61" s="914"/>
      <c r="AY61" s="934"/>
      <c r="AZ61" s="913"/>
      <c r="BA61" s="1000"/>
      <c r="BB61" s="935"/>
      <c r="BC61" s="936"/>
      <c r="BD61" s="905">
        <f>ROUND(BA60*0.2,0)</f>
        <v>0</v>
      </c>
      <c r="BE61" s="906"/>
      <c r="BF61" s="906"/>
      <c r="BG61" s="902"/>
      <c r="BH61" s="903"/>
      <c r="BI61" s="903"/>
      <c r="BJ61" s="903"/>
      <c r="BK61" s="903"/>
      <c r="BL61" s="1084"/>
      <c r="BM61" s="1059">
        <f t="shared" ref="BM61" si="292">ROUND(BD61*AU60,0)</f>
        <v>0</v>
      </c>
      <c r="BN61" s="910"/>
      <c r="BO61" s="910"/>
      <c r="BP61" s="911"/>
      <c r="BQ61" s="933"/>
      <c r="BR61" s="933"/>
      <c r="BS61" s="939"/>
      <c r="BT61" s="932"/>
      <c r="BU61" s="933"/>
      <c r="BV61" s="933"/>
      <c r="BW61" s="909"/>
      <c r="BX61" s="908"/>
      <c r="BY61" s="908"/>
      <c r="BZ61" s="908"/>
      <c r="CA61" s="203"/>
      <c r="CB61" s="203"/>
      <c r="CC61" s="203"/>
      <c r="CD61" s="203"/>
      <c r="CE61" s="1088"/>
      <c r="CF61" s="1089"/>
      <c r="CG61" s="1089"/>
      <c r="CH61" s="1090"/>
      <c r="CI61" s="1065"/>
      <c r="CJ61" s="1066"/>
      <c r="CK61" s="1065"/>
      <c r="CL61" s="1068"/>
      <c r="CM61" s="1070"/>
      <c r="CN61" s="1066"/>
      <c r="CO61" s="1074"/>
      <c r="CP61" s="1075"/>
      <c r="CQ61" s="1076"/>
      <c r="CR61" s="1060">
        <f>ROUND(CO60*0.2,0)</f>
        <v>0</v>
      </c>
      <c r="CS61" s="1061"/>
      <c r="CT61" s="1062"/>
      <c r="CU61" s="1082"/>
      <c r="CV61" s="1038"/>
      <c r="CW61" s="1083"/>
      <c r="CX61" s="1037"/>
      <c r="CY61" s="1038"/>
      <c r="CZ61" s="1039"/>
      <c r="DA61" s="1059">
        <f t="shared" ref="DA61" si="293">ROUND(CR61*CI60,0)</f>
        <v>0</v>
      </c>
      <c r="DB61" s="910"/>
      <c r="DC61" s="910"/>
      <c r="DD61" s="911"/>
      <c r="DE61" s="1044"/>
      <c r="DF61" s="1045"/>
      <c r="DG61" s="1046"/>
      <c r="DH61" s="1049"/>
      <c r="DI61" s="1045"/>
      <c r="DJ61" s="1050"/>
      <c r="DK61" s="1054"/>
      <c r="DL61" s="1055"/>
      <c r="DM61" s="1055"/>
      <c r="DN61" s="1056"/>
      <c r="DO61" s="203"/>
      <c r="DP61" s="203"/>
    </row>
    <row r="62" spans="1:120" ht="12" customHeight="1" x14ac:dyDescent="0.15">
      <c r="A62" s="203"/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912"/>
      <c r="AR62" s="912"/>
      <c r="AS62" s="912"/>
      <c r="AT62" s="1105"/>
      <c r="AU62" s="913"/>
      <c r="AV62" s="914"/>
      <c r="AW62" s="913"/>
      <c r="AX62" s="914"/>
      <c r="AY62" s="934"/>
      <c r="AZ62" s="913"/>
      <c r="BA62" s="1000"/>
      <c r="BB62" s="935"/>
      <c r="BC62" s="936"/>
      <c r="BD62" s="900">
        <f>ROUND(BA62*0.8,0)</f>
        <v>0</v>
      </c>
      <c r="BE62" s="901"/>
      <c r="BF62" s="901"/>
      <c r="BG62" s="902">
        <f t="shared" si="203"/>
        <v>0</v>
      </c>
      <c r="BH62" s="903"/>
      <c r="BI62" s="903"/>
      <c r="BJ62" s="903">
        <f t="shared" si="204"/>
        <v>0</v>
      </c>
      <c r="BK62" s="903"/>
      <c r="BL62" s="1084"/>
      <c r="BM62" s="1040">
        <f t="shared" ref="BM62" si="294">ROUND(BD62*AU62,0)</f>
        <v>0</v>
      </c>
      <c r="BN62" s="937"/>
      <c r="BO62" s="937"/>
      <c r="BP62" s="938"/>
      <c r="BQ62" s="933">
        <f>ROUND(BG62*AW62,0)</f>
        <v>0</v>
      </c>
      <c r="BR62" s="933"/>
      <c r="BS62" s="939"/>
      <c r="BT62" s="932">
        <f>ROUND(BJ62*AY62,0)</f>
        <v>0</v>
      </c>
      <c r="BU62" s="933"/>
      <c r="BV62" s="933"/>
      <c r="BW62" s="907">
        <f t="shared" ref="BW62" si="295">SUM(BM62:BV63)</f>
        <v>0</v>
      </c>
      <c r="BX62" s="908"/>
      <c r="BY62" s="908"/>
      <c r="BZ62" s="908"/>
      <c r="CA62" s="203"/>
      <c r="CB62" s="203"/>
      <c r="CC62" s="203"/>
      <c r="CD62" s="203"/>
      <c r="CE62" s="1085"/>
      <c r="CF62" s="1086"/>
      <c r="CG62" s="1086"/>
      <c r="CH62" s="1087"/>
      <c r="CI62" s="1063"/>
      <c r="CJ62" s="1064"/>
      <c r="CK62" s="1063"/>
      <c r="CL62" s="1067"/>
      <c r="CM62" s="1069"/>
      <c r="CN62" s="1064"/>
      <c r="CO62" s="1071"/>
      <c r="CP62" s="1072"/>
      <c r="CQ62" s="1073"/>
      <c r="CR62" s="1077">
        <f>ROUND(CO62*0.8,0)</f>
        <v>0</v>
      </c>
      <c r="CS62" s="1078"/>
      <c r="CT62" s="1079"/>
      <c r="CU62" s="1080">
        <f t="shared" ref="CU62" si="296">ROUND(CO62/8*1.25,0)</f>
        <v>0</v>
      </c>
      <c r="CV62" s="1035"/>
      <c r="CW62" s="1081"/>
      <c r="CX62" s="1034">
        <f t="shared" ref="CX62" si="297">ROUND(CO62/8*1.25,0)</f>
        <v>0</v>
      </c>
      <c r="CY62" s="1035"/>
      <c r="CZ62" s="1036"/>
      <c r="DA62" s="1040">
        <f t="shared" ref="DA62" si="298">ROUND(CR62*CI62,0)</f>
        <v>0</v>
      </c>
      <c r="DB62" s="937"/>
      <c r="DC62" s="937"/>
      <c r="DD62" s="938"/>
      <c r="DE62" s="1041">
        <f>ROUND(CU62*CK62,0)</f>
        <v>0</v>
      </c>
      <c r="DF62" s="1042"/>
      <c r="DG62" s="1043"/>
      <c r="DH62" s="1047">
        <f>ROUND(CX62*CM62,0)</f>
        <v>0</v>
      </c>
      <c r="DI62" s="1042"/>
      <c r="DJ62" s="1048"/>
      <c r="DK62" s="1051">
        <f t="shared" ref="DK62" si="299">SUM(DA62:DJ63)</f>
        <v>0</v>
      </c>
      <c r="DL62" s="1052"/>
      <c r="DM62" s="1052"/>
      <c r="DN62" s="1053"/>
      <c r="DO62" s="203"/>
      <c r="DP62" s="203"/>
    </row>
    <row r="63" spans="1:120" ht="12" customHeight="1" x14ac:dyDescent="0.15">
      <c r="A63" s="203"/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3"/>
      <c r="AQ63" s="1188"/>
      <c r="AR63" s="1188"/>
      <c r="AS63" s="1188"/>
      <c r="AT63" s="1085"/>
      <c r="AU63" s="1189"/>
      <c r="AV63" s="1063"/>
      <c r="AW63" s="1189"/>
      <c r="AX63" s="1063"/>
      <c r="AY63" s="1190"/>
      <c r="AZ63" s="1189"/>
      <c r="BA63" s="1182"/>
      <c r="BB63" s="1183"/>
      <c r="BC63" s="1071"/>
      <c r="BD63" s="1184">
        <f>ROUND(BA62*0.2,0)</f>
        <v>0</v>
      </c>
      <c r="BE63" s="1185"/>
      <c r="BF63" s="1185"/>
      <c r="BG63" s="1186"/>
      <c r="BH63" s="1187"/>
      <c r="BI63" s="1187"/>
      <c r="BJ63" s="1187"/>
      <c r="BK63" s="1187"/>
      <c r="BL63" s="1034"/>
      <c r="BM63" s="1129">
        <f t="shared" ref="BM63" si="300">ROUND(BD63*AU62,0)</f>
        <v>0</v>
      </c>
      <c r="BN63" s="1130"/>
      <c r="BO63" s="1130"/>
      <c r="BP63" s="1131"/>
      <c r="BQ63" s="1132"/>
      <c r="BR63" s="1132"/>
      <c r="BS63" s="1041"/>
      <c r="BT63" s="1133"/>
      <c r="BU63" s="1132"/>
      <c r="BV63" s="1132"/>
      <c r="BW63" s="1134"/>
      <c r="BX63" s="1135"/>
      <c r="BY63" s="1135"/>
      <c r="BZ63" s="1135"/>
      <c r="CA63" s="203"/>
      <c r="CB63" s="203"/>
      <c r="CC63" s="203"/>
      <c r="CD63" s="203"/>
      <c r="CE63" s="1088"/>
      <c r="CF63" s="1089"/>
      <c r="CG63" s="1089"/>
      <c r="CH63" s="1090"/>
      <c r="CI63" s="1065"/>
      <c r="CJ63" s="1066"/>
      <c r="CK63" s="1065"/>
      <c r="CL63" s="1068"/>
      <c r="CM63" s="1070"/>
      <c r="CN63" s="1066"/>
      <c r="CO63" s="1074"/>
      <c r="CP63" s="1075"/>
      <c r="CQ63" s="1076"/>
      <c r="CR63" s="1060">
        <f>ROUND(CO62*0.2,0)</f>
        <v>0</v>
      </c>
      <c r="CS63" s="1061"/>
      <c r="CT63" s="1062"/>
      <c r="CU63" s="1082"/>
      <c r="CV63" s="1038"/>
      <c r="CW63" s="1083"/>
      <c r="CX63" s="1037"/>
      <c r="CY63" s="1038"/>
      <c r="CZ63" s="1039"/>
      <c r="DA63" s="1059">
        <f t="shared" ref="DA63" si="301">ROUND(CR63*CI62,0)</f>
        <v>0</v>
      </c>
      <c r="DB63" s="910"/>
      <c r="DC63" s="910"/>
      <c r="DD63" s="911"/>
      <c r="DE63" s="1044"/>
      <c r="DF63" s="1045"/>
      <c r="DG63" s="1046"/>
      <c r="DH63" s="1049"/>
      <c r="DI63" s="1045"/>
      <c r="DJ63" s="1050"/>
      <c r="DK63" s="1054"/>
      <c r="DL63" s="1055"/>
      <c r="DM63" s="1055"/>
      <c r="DN63" s="1056"/>
      <c r="DO63" s="203"/>
      <c r="DP63" s="203"/>
    </row>
    <row r="64" spans="1:120" s="228" customFormat="1" ht="12" customHeight="1" x14ac:dyDescent="0.15">
      <c r="A64" s="226"/>
      <c r="B64" s="226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26"/>
      <c r="AN64" s="226"/>
      <c r="AO64" s="226"/>
      <c r="AP64" s="226"/>
      <c r="AQ64" s="912"/>
      <c r="AR64" s="912"/>
      <c r="AS64" s="912"/>
      <c r="AT64" s="1105"/>
      <c r="AU64" s="913"/>
      <c r="AV64" s="914"/>
      <c r="AW64" s="913"/>
      <c r="AX64" s="914"/>
      <c r="AY64" s="934"/>
      <c r="AZ64" s="913"/>
      <c r="BA64" s="1000"/>
      <c r="BB64" s="935"/>
      <c r="BC64" s="936"/>
      <c r="BD64" s="900">
        <f t="shared" ref="BD64" si="302">ROUND(BA64*0.8,0)</f>
        <v>0</v>
      </c>
      <c r="BE64" s="901"/>
      <c r="BF64" s="901"/>
      <c r="BG64" s="902">
        <f t="shared" si="203"/>
        <v>0</v>
      </c>
      <c r="BH64" s="903"/>
      <c r="BI64" s="903"/>
      <c r="BJ64" s="903">
        <f t="shared" si="204"/>
        <v>0</v>
      </c>
      <c r="BK64" s="903"/>
      <c r="BL64" s="1084"/>
      <c r="BM64" s="1040">
        <f t="shared" ref="BM64" si="303">ROUND(BD64*AU64,0)</f>
        <v>0</v>
      </c>
      <c r="BN64" s="937"/>
      <c r="BO64" s="937"/>
      <c r="BP64" s="938"/>
      <c r="BQ64" s="933">
        <f t="shared" ref="BQ64" si="304">ROUND(BG64*AW64,0)</f>
        <v>0</v>
      </c>
      <c r="BR64" s="933"/>
      <c r="BS64" s="939"/>
      <c r="BT64" s="932">
        <f t="shared" ref="BT64" si="305">ROUND(BJ64*AY64,0)</f>
        <v>0</v>
      </c>
      <c r="BU64" s="933"/>
      <c r="BV64" s="933"/>
      <c r="BW64" s="907">
        <f t="shared" ref="BW64" si="306">SUM(BM64:BV65)</f>
        <v>0</v>
      </c>
      <c r="BX64" s="908"/>
      <c r="BY64" s="908"/>
      <c r="BZ64" s="908"/>
      <c r="CA64" s="226"/>
      <c r="CB64" s="226"/>
      <c r="CC64" s="226"/>
      <c r="CD64" s="226"/>
      <c r="CE64" s="1085"/>
      <c r="CF64" s="1086"/>
      <c r="CG64" s="1086"/>
      <c r="CH64" s="1087"/>
      <c r="CI64" s="1063"/>
      <c r="CJ64" s="1064"/>
      <c r="CK64" s="1063"/>
      <c r="CL64" s="1067"/>
      <c r="CM64" s="1069"/>
      <c r="CN64" s="1064"/>
      <c r="CO64" s="1071"/>
      <c r="CP64" s="1072"/>
      <c r="CQ64" s="1073"/>
      <c r="CR64" s="1077">
        <f t="shared" ref="CR64" si="307">ROUND(CO64*0.8,0)</f>
        <v>0</v>
      </c>
      <c r="CS64" s="1078"/>
      <c r="CT64" s="1079"/>
      <c r="CU64" s="1080">
        <f t="shared" ref="CU64" si="308">ROUND(CO64/8*1.25,0)</f>
        <v>0</v>
      </c>
      <c r="CV64" s="1035"/>
      <c r="CW64" s="1081"/>
      <c r="CX64" s="1034">
        <f t="shared" ref="CX64" si="309">ROUND(CO64/8*1.25,0)</f>
        <v>0</v>
      </c>
      <c r="CY64" s="1035"/>
      <c r="CZ64" s="1036"/>
      <c r="DA64" s="1040">
        <f t="shared" ref="DA64" si="310">ROUND(CR64*CI64,0)</f>
        <v>0</v>
      </c>
      <c r="DB64" s="937"/>
      <c r="DC64" s="937"/>
      <c r="DD64" s="938"/>
      <c r="DE64" s="1041">
        <f t="shared" ref="DE64" si="311">ROUND(CU64*CK64,0)</f>
        <v>0</v>
      </c>
      <c r="DF64" s="1042"/>
      <c r="DG64" s="1043"/>
      <c r="DH64" s="1047">
        <f t="shared" ref="DH64" si="312">ROUND(CX64*CM64,0)</f>
        <v>0</v>
      </c>
      <c r="DI64" s="1042"/>
      <c r="DJ64" s="1048"/>
      <c r="DK64" s="1051">
        <f t="shared" ref="DK64" si="313">SUM(DA64:DJ65)</f>
        <v>0</v>
      </c>
      <c r="DL64" s="1052"/>
      <c r="DM64" s="1052"/>
      <c r="DN64" s="1053"/>
      <c r="DO64" s="226"/>
      <c r="DP64" s="226"/>
    </row>
    <row r="65" spans="1:123" s="228" customFormat="1" ht="12" customHeight="1" x14ac:dyDescent="0.15">
      <c r="A65" s="226"/>
      <c r="B65" s="226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26"/>
      <c r="AN65" s="226"/>
      <c r="AO65" s="226"/>
      <c r="AP65" s="226"/>
      <c r="AQ65" s="912"/>
      <c r="AR65" s="912"/>
      <c r="AS65" s="912"/>
      <c r="AT65" s="1105"/>
      <c r="AU65" s="913"/>
      <c r="AV65" s="914"/>
      <c r="AW65" s="913"/>
      <c r="AX65" s="914"/>
      <c r="AY65" s="934"/>
      <c r="AZ65" s="913"/>
      <c r="BA65" s="1000"/>
      <c r="BB65" s="935"/>
      <c r="BC65" s="936"/>
      <c r="BD65" s="905">
        <f t="shared" ref="BD65" si="314">ROUND(BA64*0.2,0)</f>
        <v>0</v>
      </c>
      <c r="BE65" s="906"/>
      <c r="BF65" s="906"/>
      <c r="BG65" s="902"/>
      <c r="BH65" s="903"/>
      <c r="BI65" s="903"/>
      <c r="BJ65" s="903"/>
      <c r="BK65" s="903"/>
      <c r="BL65" s="1084"/>
      <c r="BM65" s="1059">
        <f t="shared" ref="BM65" si="315">ROUND(BD65*AU64,0)</f>
        <v>0</v>
      </c>
      <c r="BN65" s="910"/>
      <c r="BO65" s="910"/>
      <c r="BP65" s="911"/>
      <c r="BQ65" s="933"/>
      <c r="BR65" s="933"/>
      <c r="BS65" s="939"/>
      <c r="BT65" s="932"/>
      <c r="BU65" s="933"/>
      <c r="BV65" s="933"/>
      <c r="BW65" s="909"/>
      <c r="BX65" s="908"/>
      <c r="BY65" s="908"/>
      <c r="BZ65" s="908"/>
      <c r="CA65" s="226"/>
      <c r="CB65" s="226"/>
      <c r="CC65" s="226"/>
      <c r="CD65" s="226"/>
      <c r="CE65" s="1088"/>
      <c r="CF65" s="1089"/>
      <c r="CG65" s="1089"/>
      <c r="CH65" s="1090"/>
      <c r="CI65" s="1065"/>
      <c r="CJ65" s="1066"/>
      <c r="CK65" s="1065"/>
      <c r="CL65" s="1068"/>
      <c r="CM65" s="1070"/>
      <c r="CN65" s="1066"/>
      <c r="CO65" s="1074"/>
      <c r="CP65" s="1075"/>
      <c r="CQ65" s="1076"/>
      <c r="CR65" s="1060">
        <f t="shared" ref="CR65" si="316">ROUND(CO64*0.2,0)</f>
        <v>0</v>
      </c>
      <c r="CS65" s="1061"/>
      <c r="CT65" s="1062"/>
      <c r="CU65" s="1082"/>
      <c r="CV65" s="1038"/>
      <c r="CW65" s="1083"/>
      <c r="CX65" s="1037"/>
      <c r="CY65" s="1038"/>
      <c r="CZ65" s="1039"/>
      <c r="DA65" s="1059">
        <f t="shared" ref="DA65" si="317">ROUND(CR65*CI64,0)</f>
        <v>0</v>
      </c>
      <c r="DB65" s="910"/>
      <c r="DC65" s="910"/>
      <c r="DD65" s="911"/>
      <c r="DE65" s="1044"/>
      <c r="DF65" s="1045"/>
      <c r="DG65" s="1046"/>
      <c r="DH65" s="1049"/>
      <c r="DI65" s="1045"/>
      <c r="DJ65" s="1050"/>
      <c r="DK65" s="1054"/>
      <c r="DL65" s="1055"/>
      <c r="DM65" s="1055"/>
      <c r="DN65" s="1056"/>
      <c r="DO65" s="226"/>
      <c r="DP65" s="226"/>
    </row>
    <row r="66" spans="1:123" ht="12" customHeight="1" x14ac:dyDescent="0.15">
      <c r="A66" s="203"/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203"/>
      <c r="AI66" s="203"/>
      <c r="AJ66" s="203"/>
      <c r="AK66" s="203"/>
      <c r="AL66" s="203"/>
      <c r="AM66" s="203"/>
      <c r="AN66" s="203"/>
      <c r="AO66" s="203"/>
      <c r="AP66" s="203"/>
      <c r="AQ66" s="1197"/>
      <c r="AR66" s="1197"/>
      <c r="AS66" s="1197"/>
      <c r="AT66" s="1088"/>
      <c r="AU66" s="1091"/>
      <c r="AV66" s="1065"/>
      <c r="AW66" s="1091"/>
      <c r="AX66" s="1065"/>
      <c r="AY66" s="1092"/>
      <c r="AZ66" s="1091"/>
      <c r="BA66" s="1101"/>
      <c r="BB66" s="1102"/>
      <c r="BC66" s="1074"/>
      <c r="BD66" s="1103">
        <f t="shared" ref="BD66" si="318">ROUND(BA66*0.8,0)</f>
        <v>0</v>
      </c>
      <c r="BE66" s="1104"/>
      <c r="BF66" s="1104"/>
      <c r="BG66" s="1093">
        <f t="shared" si="203"/>
        <v>0</v>
      </c>
      <c r="BH66" s="1094"/>
      <c r="BI66" s="1094"/>
      <c r="BJ66" s="1094">
        <f t="shared" si="204"/>
        <v>0</v>
      </c>
      <c r="BK66" s="1094"/>
      <c r="BL66" s="1037"/>
      <c r="BM66" s="1095">
        <f t="shared" ref="BM66" si="319">ROUND(BD66*AU66,0)</f>
        <v>0</v>
      </c>
      <c r="BN66" s="1096"/>
      <c r="BO66" s="1096"/>
      <c r="BP66" s="1097"/>
      <c r="BQ66" s="1098">
        <f t="shared" ref="BQ66" si="320">ROUND(BG66*AW66,0)</f>
        <v>0</v>
      </c>
      <c r="BR66" s="1098"/>
      <c r="BS66" s="1044"/>
      <c r="BT66" s="1099">
        <f t="shared" ref="BT66" si="321">ROUND(BJ66*AY66,0)</f>
        <v>0</v>
      </c>
      <c r="BU66" s="1098"/>
      <c r="BV66" s="1098"/>
      <c r="BW66" s="1056">
        <f t="shared" ref="BW66" si="322">SUM(BM66:BV67)</f>
        <v>0</v>
      </c>
      <c r="BX66" s="1100"/>
      <c r="BY66" s="1100"/>
      <c r="BZ66" s="1100"/>
      <c r="CA66" s="203"/>
      <c r="CB66" s="203"/>
      <c r="CC66" s="203"/>
      <c r="CD66" s="203"/>
      <c r="CE66" s="1085"/>
      <c r="CF66" s="1086"/>
      <c r="CG66" s="1086"/>
      <c r="CH66" s="1087"/>
      <c r="CI66" s="1063"/>
      <c r="CJ66" s="1064"/>
      <c r="CK66" s="1063"/>
      <c r="CL66" s="1067"/>
      <c r="CM66" s="1069"/>
      <c r="CN66" s="1064"/>
      <c r="CO66" s="1071"/>
      <c r="CP66" s="1072"/>
      <c r="CQ66" s="1073"/>
      <c r="CR66" s="1077">
        <f t="shared" ref="CR66" si="323">ROUND(CO66*0.8,0)</f>
        <v>0</v>
      </c>
      <c r="CS66" s="1078"/>
      <c r="CT66" s="1079"/>
      <c r="CU66" s="1080">
        <f t="shared" ref="CU66" si="324">ROUND(CO66/8*1.25,0)</f>
        <v>0</v>
      </c>
      <c r="CV66" s="1035"/>
      <c r="CW66" s="1081"/>
      <c r="CX66" s="1034">
        <f t="shared" ref="CX66" si="325">ROUND(CO66/8*1.25,0)</f>
        <v>0</v>
      </c>
      <c r="CY66" s="1035"/>
      <c r="CZ66" s="1036"/>
      <c r="DA66" s="1040">
        <f t="shared" ref="DA66" si="326">ROUND(CR66*CI66,0)</f>
        <v>0</v>
      </c>
      <c r="DB66" s="937"/>
      <c r="DC66" s="937"/>
      <c r="DD66" s="938"/>
      <c r="DE66" s="1041">
        <f t="shared" ref="DE66" si="327">ROUND(CU66*CK66,0)</f>
        <v>0</v>
      </c>
      <c r="DF66" s="1042"/>
      <c r="DG66" s="1043"/>
      <c r="DH66" s="1047">
        <f t="shared" ref="DH66" si="328">ROUND(CX66*CM66,0)</f>
        <v>0</v>
      </c>
      <c r="DI66" s="1042"/>
      <c r="DJ66" s="1048"/>
      <c r="DK66" s="1051">
        <f t="shared" ref="DK66" si="329">SUM(DA66:DJ67)</f>
        <v>0</v>
      </c>
      <c r="DL66" s="1052"/>
      <c r="DM66" s="1052"/>
      <c r="DN66" s="1053"/>
      <c r="DO66" s="203"/>
      <c r="DP66" s="203"/>
    </row>
    <row r="67" spans="1:123" ht="12" customHeight="1" x14ac:dyDescent="0.15">
      <c r="A67" s="203"/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3"/>
      <c r="AL67" s="203"/>
      <c r="AM67" s="203"/>
      <c r="AN67" s="203"/>
      <c r="AO67" s="203"/>
      <c r="AP67" s="203"/>
      <c r="AQ67" s="912"/>
      <c r="AR67" s="912"/>
      <c r="AS67" s="912"/>
      <c r="AT67" s="1105"/>
      <c r="AU67" s="913"/>
      <c r="AV67" s="914"/>
      <c r="AW67" s="913"/>
      <c r="AX67" s="914"/>
      <c r="AY67" s="934"/>
      <c r="AZ67" s="913"/>
      <c r="BA67" s="1000"/>
      <c r="BB67" s="935"/>
      <c r="BC67" s="936"/>
      <c r="BD67" s="905">
        <f t="shared" ref="BD67" si="330">ROUND(BA66*0.2,0)</f>
        <v>0</v>
      </c>
      <c r="BE67" s="906"/>
      <c r="BF67" s="906"/>
      <c r="BG67" s="902"/>
      <c r="BH67" s="903"/>
      <c r="BI67" s="903"/>
      <c r="BJ67" s="903"/>
      <c r="BK67" s="903"/>
      <c r="BL67" s="1084"/>
      <c r="BM67" s="1059">
        <f t="shared" ref="BM67" si="331">ROUND(BD67*AU66,0)</f>
        <v>0</v>
      </c>
      <c r="BN67" s="910"/>
      <c r="BO67" s="910"/>
      <c r="BP67" s="911"/>
      <c r="BQ67" s="933"/>
      <c r="BR67" s="933"/>
      <c r="BS67" s="939"/>
      <c r="BT67" s="932"/>
      <c r="BU67" s="933"/>
      <c r="BV67" s="933"/>
      <c r="BW67" s="909"/>
      <c r="BX67" s="908"/>
      <c r="BY67" s="908"/>
      <c r="BZ67" s="908"/>
      <c r="CA67" s="203"/>
      <c r="CB67" s="203"/>
      <c r="CC67" s="203"/>
      <c r="CD67" s="203"/>
      <c r="CE67" s="1088"/>
      <c r="CF67" s="1089"/>
      <c r="CG67" s="1089"/>
      <c r="CH67" s="1090"/>
      <c r="CI67" s="1065"/>
      <c r="CJ67" s="1066"/>
      <c r="CK67" s="1065"/>
      <c r="CL67" s="1068"/>
      <c r="CM67" s="1070"/>
      <c r="CN67" s="1066"/>
      <c r="CO67" s="1074"/>
      <c r="CP67" s="1075"/>
      <c r="CQ67" s="1076"/>
      <c r="CR67" s="1060">
        <f t="shared" ref="CR67" si="332">ROUND(CO66*0.2,0)</f>
        <v>0</v>
      </c>
      <c r="CS67" s="1061"/>
      <c r="CT67" s="1062"/>
      <c r="CU67" s="1082"/>
      <c r="CV67" s="1038"/>
      <c r="CW67" s="1083"/>
      <c r="CX67" s="1037"/>
      <c r="CY67" s="1038"/>
      <c r="CZ67" s="1039"/>
      <c r="DA67" s="1059">
        <f t="shared" ref="DA67" si="333">ROUND(CR67*CI66,0)</f>
        <v>0</v>
      </c>
      <c r="DB67" s="910"/>
      <c r="DC67" s="910"/>
      <c r="DD67" s="911"/>
      <c r="DE67" s="1044"/>
      <c r="DF67" s="1045"/>
      <c r="DG67" s="1046"/>
      <c r="DH67" s="1049"/>
      <c r="DI67" s="1045"/>
      <c r="DJ67" s="1050"/>
      <c r="DK67" s="1054"/>
      <c r="DL67" s="1055"/>
      <c r="DM67" s="1055"/>
      <c r="DN67" s="1056"/>
      <c r="DO67" s="203"/>
      <c r="DP67" s="203"/>
    </row>
    <row r="68" spans="1:123" ht="12" customHeight="1" x14ac:dyDescent="0.15">
      <c r="A68" s="203"/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  <c r="X68" s="203"/>
      <c r="Y68" s="203"/>
      <c r="Z68" s="203"/>
      <c r="AA68" s="203"/>
      <c r="AB68" s="203"/>
      <c r="AC68" s="203"/>
      <c r="AD68" s="203"/>
      <c r="AE68" s="203"/>
      <c r="AF68" s="203"/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1106" t="s">
        <v>188</v>
      </c>
      <c r="AR68" s="1106"/>
      <c r="AS68" s="1106"/>
      <c r="AT68" s="1107"/>
      <c r="AU68" s="1110">
        <f t="shared" ref="AU68:AY68" si="334">SUM(AU10:AV67)</f>
        <v>3</v>
      </c>
      <c r="AV68" s="1111"/>
      <c r="AW68" s="1110">
        <f t="shared" si="334"/>
        <v>0</v>
      </c>
      <c r="AX68" s="1111"/>
      <c r="AY68" s="1114">
        <f t="shared" si="334"/>
        <v>0</v>
      </c>
      <c r="AZ68" s="1110"/>
      <c r="BA68" s="1116"/>
      <c r="BB68" s="1116"/>
      <c r="BC68" s="1116"/>
      <c r="BD68" s="1116"/>
      <c r="BE68" s="1116"/>
      <c r="BF68" s="1116"/>
      <c r="BG68" s="1116"/>
      <c r="BH68" s="1116"/>
      <c r="BI68" s="1116"/>
      <c r="BJ68" s="1116"/>
      <c r="BK68" s="1116"/>
      <c r="BL68" s="1116"/>
      <c r="BM68" s="1095">
        <f t="shared" ref="BM68:BM69" si="335">SUM(BM10,BM12,BM14,BM16,BM18,BM20,BM22,BM24,BM26,BM28,BM30,BM32,BM34,BM36,BM38,BM40,BM42,BM44,BM46,BM48,BM50,BM52,BM54,BM56,BM58,BM60,BM62,BM64,BM66)</f>
        <v>52800</v>
      </c>
      <c r="BN68" s="1096"/>
      <c r="BO68" s="1096"/>
      <c r="BP68" s="1097"/>
      <c r="BQ68" s="1098">
        <f t="shared" ref="BQ68:BT68" si="336">SUM(BQ10:BS67)</f>
        <v>0</v>
      </c>
      <c r="BR68" s="1098"/>
      <c r="BS68" s="1044"/>
      <c r="BT68" s="1099">
        <f t="shared" si="336"/>
        <v>0</v>
      </c>
      <c r="BU68" s="1098"/>
      <c r="BV68" s="1098"/>
      <c r="BW68" s="1056">
        <f>SUM(BW10:BZ67)</f>
        <v>66000</v>
      </c>
      <c r="BX68" s="1100"/>
      <c r="BY68" s="1100">
        <f t="shared" ref="BY68" si="337">SUM(BY16:BZ67)</f>
        <v>0</v>
      </c>
      <c r="BZ68" s="1100"/>
      <c r="CA68" s="203"/>
      <c r="CB68" s="203"/>
      <c r="CC68" s="203"/>
      <c r="CD68" s="203"/>
      <c r="CE68" s="1109" t="s">
        <v>188</v>
      </c>
      <c r="CF68" s="1202"/>
      <c r="CG68" s="1202"/>
      <c r="CH68" s="1203"/>
      <c r="CI68" s="1113">
        <f t="shared" ref="CI68:CM68" si="338">SUM(CI10:CJ67)</f>
        <v>0</v>
      </c>
      <c r="CJ68" s="1200"/>
      <c r="CK68" s="1113">
        <f t="shared" si="338"/>
        <v>0</v>
      </c>
      <c r="CL68" s="1198"/>
      <c r="CM68" s="1206">
        <f t="shared" si="338"/>
        <v>0</v>
      </c>
      <c r="CN68" s="1200"/>
      <c r="CO68" s="1208"/>
      <c r="CP68" s="1209"/>
      <c r="CQ68" s="1209"/>
      <c r="CR68" s="1209"/>
      <c r="CS68" s="1209"/>
      <c r="CT68" s="1209"/>
      <c r="CU68" s="1209"/>
      <c r="CV68" s="1209"/>
      <c r="CW68" s="1209"/>
      <c r="CX68" s="1209"/>
      <c r="CY68" s="1209"/>
      <c r="CZ68" s="1210"/>
      <c r="DA68" s="1040">
        <f t="shared" ref="DA68:DA69" si="339">SUM(DA10,DA12,DA14,DA16,DA18,DA20,DA22,DA24,DA26,DA28,DA30,DA32,DA34,DA36,DA38,DA40,DA42,DA44,DA46,DA48,DA50,DA52,DA54,DA56,DA58,DA60,DA62,DA64,DA66)</f>
        <v>0</v>
      </c>
      <c r="DB68" s="937"/>
      <c r="DC68" s="937"/>
      <c r="DD68" s="938"/>
      <c r="DE68" s="1041">
        <f t="shared" ref="DE68:DH68" si="340">SUM(DE10:DG67)</f>
        <v>0</v>
      </c>
      <c r="DF68" s="1042"/>
      <c r="DG68" s="1043"/>
      <c r="DH68" s="1047">
        <f t="shared" si="340"/>
        <v>0</v>
      </c>
      <c r="DI68" s="1042"/>
      <c r="DJ68" s="1048"/>
      <c r="DK68" s="323">
        <f>SUM(DK10:DN67)</f>
        <v>0</v>
      </c>
      <c r="DL68" s="324"/>
      <c r="DM68" s="324">
        <f t="shared" ref="DM68" si="341">SUM(DM16:DN67)</f>
        <v>0</v>
      </c>
      <c r="DN68" s="324"/>
      <c r="DO68" s="203"/>
      <c r="DP68" s="203"/>
    </row>
    <row r="69" spans="1:123" ht="12" customHeight="1" x14ac:dyDescent="0.15">
      <c r="A69" s="203"/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1191"/>
      <c r="AR69" s="1191"/>
      <c r="AS69" s="1191"/>
      <c r="AT69" s="1192"/>
      <c r="AU69" s="1193"/>
      <c r="AV69" s="1194"/>
      <c r="AW69" s="1193"/>
      <c r="AX69" s="1194"/>
      <c r="AY69" s="1195"/>
      <c r="AZ69" s="1193"/>
      <c r="BA69" s="1196"/>
      <c r="BB69" s="1196"/>
      <c r="BC69" s="1196"/>
      <c r="BD69" s="1196"/>
      <c r="BE69" s="1196"/>
      <c r="BF69" s="1196"/>
      <c r="BG69" s="1196"/>
      <c r="BH69" s="1196"/>
      <c r="BI69" s="1196"/>
      <c r="BJ69" s="1196"/>
      <c r="BK69" s="1196"/>
      <c r="BL69" s="1196"/>
      <c r="BM69" s="1059">
        <f t="shared" si="335"/>
        <v>13200</v>
      </c>
      <c r="BN69" s="910"/>
      <c r="BO69" s="910"/>
      <c r="BP69" s="911"/>
      <c r="BQ69" s="933"/>
      <c r="BR69" s="933"/>
      <c r="BS69" s="939"/>
      <c r="BT69" s="932"/>
      <c r="BU69" s="933"/>
      <c r="BV69" s="933"/>
      <c r="BW69" s="909"/>
      <c r="BX69" s="908"/>
      <c r="BY69" s="908"/>
      <c r="BZ69" s="908"/>
      <c r="CA69" s="203"/>
      <c r="CB69" s="203"/>
      <c r="CC69" s="203"/>
      <c r="CD69" s="203"/>
      <c r="CE69" s="1107"/>
      <c r="CF69" s="1204"/>
      <c r="CG69" s="1204"/>
      <c r="CH69" s="1205"/>
      <c r="CI69" s="1111"/>
      <c r="CJ69" s="1201"/>
      <c r="CK69" s="1111"/>
      <c r="CL69" s="1199"/>
      <c r="CM69" s="1207"/>
      <c r="CN69" s="1201"/>
      <c r="CO69" s="1211"/>
      <c r="CP69" s="1196"/>
      <c r="CQ69" s="1196"/>
      <c r="CR69" s="1196"/>
      <c r="CS69" s="1196"/>
      <c r="CT69" s="1196"/>
      <c r="CU69" s="1196"/>
      <c r="CV69" s="1196"/>
      <c r="CW69" s="1196"/>
      <c r="CX69" s="1196"/>
      <c r="CY69" s="1196"/>
      <c r="CZ69" s="1212"/>
      <c r="DA69" s="1059">
        <f t="shared" si="339"/>
        <v>0</v>
      </c>
      <c r="DB69" s="910"/>
      <c r="DC69" s="910"/>
      <c r="DD69" s="911"/>
      <c r="DE69" s="1044"/>
      <c r="DF69" s="1045"/>
      <c r="DG69" s="1046"/>
      <c r="DH69" s="1049"/>
      <c r="DI69" s="1045"/>
      <c r="DJ69" s="1050"/>
      <c r="DK69" s="325"/>
      <c r="DL69" s="326"/>
      <c r="DM69" s="326"/>
      <c r="DN69" s="326"/>
      <c r="DO69" s="203"/>
      <c r="DP69" s="203"/>
    </row>
    <row r="70" spans="1:123" x14ac:dyDescent="0.15">
      <c r="A70" s="203"/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203"/>
      <c r="AA70" s="203"/>
      <c r="AB70" s="203"/>
      <c r="AC70" s="203"/>
      <c r="AD70" s="203"/>
      <c r="AE70" s="203"/>
      <c r="AF70" s="203"/>
      <c r="AG70" s="203"/>
      <c r="AH70" s="203"/>
      <c r="AI70" s="203"/>
      <c r="AJ70" s="203"/>
      <c r="AK70" s="203"/>
      <c r="AL70" s="203"/>
      <c r="AM70" s="203"/>
      <c r="AN70" s="203"/>
      <c r="AO70" s="203"/>
      <c r="AP70" s="203"/>
      <c r="AQ70" s="203"/>
      <c r="AR70" s="203"/>
      <c r="AS70" s="203"/>
      <c r="AT70" s="203"/>
      <c r="AU70" s="203"/>
      <c r="AV70" s="203"/>
      <c r="AW70" s="203"/>
      <c r="AX70" s="203"/>
      <c r="AY70" s="203"/>
      <c r="AZ70" s="203"/>
      <c r="BA70" s="203"/>
      <c r="BB70" s="203"/>
      <c r="BC70" s="203"/>
      <c r="BD70" s="203"/>
      <c r="BE70" s="203"/>
      <c r="BF70" s="203"/>
      <c r="BG70" s="203"/>
      <c r="BH70" s="203"/>
      <c r="BI70" s="203"/>
      <c r="BJ70" s="203"/>
      <c r="BK70" s="203"/>
      <c r="BL70" s="203"/>
      <c r="BM70" s="203"/>
      <c r="BN70" s="203"/>
      <c r="BO70" s="203"/>
      <c r="BP70" s="203"/>
      <c r="BQ70" s="203"/>
      <c r="BR70" s="203"/>
      <c r="BS70" s="203"/>
      <c r="BT70" s="203"/>
      <c r="BU70" s="203"/>
      <c r="BV70" s="203"/>
      <c r="BW70" s="203"/>
      <c r="BX70" s="203"/>
      <c r="BY70" s="203"/>
      <c r="BZ70" s="203"/>
      <c r="CA70" s="203"/>
      <c r="CB70" s="203"/>
      <c r="CC70" s="203"/>
      <c r="CD70" s="203"/>
      <c r="CE70" s="203"/>
      <c r="CF70" s="203"/>
      <c r="CG70" s="203"/>
      <c r="CH70" s="203"/>
      <c r="CI70" s="203"/>
      <c r="CJ70" s="203"/>
      <c r="CK70" s="203"/>
      <c r="CL70" s="203"/>
      <c r="CM70" s="203"/>
      <c r="CN70" s="203"/>
      <c r="CO70" s="203"/>
      <c r="CP70" s="203"/>
      <c r="CQ70" s="203"/>
      <c r="CR70" s="203"/>
      <c r="CS70" s="203"/>
      <c r="CT70" s="203"/>
      <c r="CU70" s="203"/>
      <c r="CV70" s="203"/>
      <c r="CW70" s="203"/>
      <c r="CX70" s="203"/>
      <c r="CY70" s="203"/>
      <c r="CZ70" s="203"/>
      <c r="DA70" s="203"/>
      <c r="DB70" s="203"/>
      <c r="DC70" s="203"/>
      <c r="DD70" s="203"/>
      <c r="DE70" s="203"/>
      <c r="DF70" s="203"/>
      <c r="DG70" s="203"/>
      <c r="DH70" s="203"/>
      <c r="DI70" s="203"/>
      <c r="DJ70" s="203"/>
      <c r="DK70" s="203"/>
      <c r="DL70" s="203"/>
      <c r="DM70" s="203"/>
      <c r="DN70" s="203"/>
      <c r="DO70" s="203"/>
      <c r="DP70" s="203"/>
    </row>
    <row r="71" spans="1:123" x14ac:dyDescent="0.15">
      <c r="A71" s="203"/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  <c r="AJ71" s="203"/>
      <c r="AK71" s="203"/>
      <c r="AL71" s="203"/>
      <c r="AM71" s="203"/>
      <c r="AN71" s="203"/>
      <c r="AO71" s="203"/>
      <c r="AP71" s="203"/>
      <c r="AQ71" s="203"/>
      <c r="AR71" s="203"/>
      <c r="AS71" s="203"/>
      <c r="AT71" s="203"/>
      <c r="AU71" s="203"/>
      <c r="AV71" s="203"/>
      <c r="AW71" s="203"/>
      <c r="AX71" s="203"/>
      <c r="AY71" s="203"/>
      <c r="AZ71" s="203"/>
      <c r="BA71" s="203"/>
      <c r="BB71" s="203"/>
      <c r="BC71" s="203"/>
      <c r="BD71" s="203"/>
      <c r="BE71" s="203"/>
      <c r="BF71" s="203"/>
      <c r="BG71" s="203"/>
      <c r="BH71" s="203"/>
      <c r="BI71" s="203"/>
      <c r="BJ71" s="203"/>
      <c r="BK71" s="203"/>
      <c r="BL71" s="203"/>
      <c r="BM71" s="203"/>
      <c r="BN71" s="203"/>
      <c r="BO71" s="203"/>
      <c r="BP71" s="203"/>
      <c r="BQ71" s="203"/>
      <c r="BR71" s="203"/>
      <c r="BS71" s="203"/>
      <c r="BT71" s="203"/>
      <c r="BU71" s="203"/>
      <c r="BV71" s="203"/>
      <c r="BW71" s="203"/>
      <c r="BX71" s="203"/>
      <c r="BY71" s="203"/>
      <c r="BZ71" s="203"/>
      <c r="CA71" s="203"/>
      <c r="CB71" s="203"/>
      <c r="CC71" s="203"/>
      <c r="CD71" s="203"/>
      <c r="CE71" s="203"/>
      <c r="CF71" s="203"/>
      <c r="CG71" s="203"/>
      <c r="CH71" s="203"/>
      <c r="CI71" s="203"/>
      <c r="CJ71" s="203"/>
      <c r="CK71" s="203"/>
      <c r="CL71" s="203"/>
      <c r="CM71" s="203"/>
      <c r="CN71" s="203"/>
      <c r="CO71" s="203"/>
      <c r="CP71" s="203"/>
      <c r="CQ71" s="203"/>
      <c r="CR71" s="203"/>
      <c r="CS71" s="203"/>
      <c r="CT71" s="203"/>
      <c r="CU71" s="203"/>
      <c r="CV71" s="203"/>
      <c r="CW71" s="203"/>
      <c r="CX71" s="203"/>
      <c r="CY71" s="203"/>
      <c r="CZ71" s="203"/>
      <c r="DA71" s="203"/>
      <c r="DB71" s="203"/>
      <c r="DC71" s="203"/>
      <c r="DD71" s="203"/>
      <c r="DE71" s="203"/>
      <c r="DF71" s="203"/>
      <c r="DG71" s="203"/>
      <c r="DH71" s="203"/>
      <c r="DI71" s="203"/>
      <c r="DJ71" s="203"/>
      <c r="DK71" s="203"/>
      <c r="DL71" s="203"/>
      <c r="DM71" s="203"/>
      <c r="DN71" s="203"/>
      <c r="DO71" s="203"/>
      <c r="DP71" s="203"/>
    </row>
    <row r="72" spans="1:123" x14ac:dyDescent="0.15"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  <c r="AK72" s="203"/>
      <c r="AL72" s="203"/>
    </row>
    <row r="73" spans="1:123" x14ac:dyDescent="0.15"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X73" s="203"/>
      <c r="Y73" s="203"/>
      <c r="Z73" s="203"/>
      <c r="AA73" s="203"/>
      <c r="AB73" s="203"/>
      <c r="AC73" s="203"/>
      <c r="AD73" s="203"/>
      <c r="AE73" s="203"/>
      <c r="AF73" s="203"/>
      <c r="AG73" s="203"/>
      <c r="AH73" s="203"/>
      <c r="AI73" s="203"/>
      <c r="AJ73" s="203"/>
      <c r="AK73" s="203"/>
      <c r="AL73" s="203"/>
      <c r="DS73" s="229"/>
    </row>
    <row r="74" spans="1:123" x14ac:dyDescent="0.15"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203"/>
      <c r="AJ74" s="203"/>
      <c r="AK74" s="203"/>
      <c r="AL74" s="203"/>
      <c r="DS74" s="229"/>
    </row>
    <row r="75" spans="1:123" x14ac:dyDescent="0.15"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  <c r="X75" s="203"/>
      <c r="Y75" s="203"/>
      <c r="Z75" s="203"/>
      <c r="AA75" s="203"/>
      <c r="AB75" s="203"/>
      <c r="AC75" s="203"/>
      <c r="AD75" s="203"/>
      <c r="AE75" s="203"/>
      <c r="AF75" s="203"/>
      <c r="AG75" s="203"/>
      <c r="AH75" s="203"/>
      <c r="AI75" s="203"/>
      <c r="AJ75" s="203"/>
      <c r="AK75" s="203"/>
      <c r="AL75" s="203"/>
      <c r="DS75" s="229"/>
    </row>
    <row r="76" spans="1:123" x14ac:dyDescent="0.15"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203"/>
      <c r="AA76" s="203"/>
      <c r="AB76" s="203"/>
      <c r="AC76" s="203"/>
      <c r="AD76" s="203"/>
      <c r="AE76" s="203"/>
      <c r="AF76" s="203"/>
      <c r="AG76" s="203"/>
      <c r="AH76" s="203"/>
      <c r="AI76" s="203"/>
      <c r="AJ76" s="203"/>
      <c r="AK76" s="203"/>
      <c r="AL76" s="203"/>
      <c r="DS76" s="229"/>
    </row>
    <row r="77" spans="1:123" x14ac:dyDescent="0.15"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  <c r="X77" s="203"/>
      <c r="Y77" s="203"/>
      <c r="Z77" s="203"/>
      <c r="AA77" s="203"/>
      <c r="AB77" s="203"/>
      <c r="AC77" s="203"/>
      <c r="AD77" s="203"/>
      <c r="AE77" s="203"/>
      <c r="AF77" s="203"/>
      <c r="AG77" s="203"/>
      <c r="AH77" s="203"/>
      <c r="AI77" s="203"/>
      <c r="AJ77" s="203"/>
      <c r="AK77" s="203"/>
      <c r="AL77" s="203"/>
      <c r="DS77" s="229"/>
    </row>
    <row r="78" spans="1:123" x14ac:dyDescent="0.15"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</row>
    <row r="79" spans="1:123" x14ac:dyDescent="0.15"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203"/>
      <c r="AL79" s="203"/>
    </row>
    <row r="80" spans="1:123" x14ac:dyDescent="0.15"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3"/>
      <c r="AL80" s="203"/>
    </row>
    <row r="81" spans="3:38" x14ac:dyDescent="0.15"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  <c r="U81" s="203"/>
      <c r="V81" s="203"/>
      <c r="W81" s="203"/>
      <c r="X81" s="203"/>
      <c r="Y81" s="203"/>
      <c r="Z81" s="203"/>
      <c r="AA81" s="203"/>
      <c r="AB81" s="203"/>
      <c r="AC81" s="203"/>
      <c r="AD81" s="203"/>
      <c r="AE81" s="203"/>
      <c r="AF81" s="203"/>
      <c r="AG81" s="203"/>
      <c r="AH81" s="203"/>
      <c r="AI81" s="203"/>
      <c r="AJ81" s="203"/>
      <c r="AK81" s="203"/>
      <c r="AL81" s="203"/>
    </row>
  </sheetData>
  <mergeCells count="1200">
    <mergeCell ref="DI2:DN2"/>
    <mergeCell ref="DF2:DH2"/>
    <mergeCell ref="CR2:DA3"/>
    <mergeCell ref="CM14:CN15"/>
    <mergeCell ref="CK14:CL15"/>
    <mergeCell ref="CI14:CJ15"/>
    <mergeCell ref="CE14:CH15"/>
    <mergeCell ref="CE10:CH11"/>
    <mergeCell ref="CK8:CN8"/>
    <mergeCell ref="CI8:CJ9"/>
    <mergeCell ref="CE8:CH9"/>
    <mergeCell ref="CE40:CH41"/>
    <mergeCell ref="CM38:CN39"/>
    <mergeCell ref="CK38:CL39"/>
    <mergeCell ref="CI38:CJ39"/>
    <mergeCell ref="CE38:CH39"/>
    <mergeCell ref="CK36:CL37"/>
    <mergeCell ref="CI36:CJ37"/>
    <mergeCell ref="CE36:CH37"/>
    <mergeCell ref="DK40:DN41"/>
    <mergeCell ref="DH38:DJ39"/>
    <mergeCell ref="DK38:DN39"/>
    <mergeCell ref="CU32:CW33"/>
    <mergeCell ref="CX32:CZ33"/>
    <mergeCell ref="DA32:DD32"/>
    <mergeCell ref="DE32:DG33"/>
    <mergeCell ref="DH32:DJ33"/>
    <mergeCell ref="DK32:DN33"/>
    <mergeCell ref="DA33:DD33"/>
    <mergeCell ref="CE32:CH33"/>
    <mergeCell ref="CI32:CJ33"/>
    <mergeCell ref="CK32:CL33"/>
    <mergeCell ref="CK68:CL69"/>
    <mergeCell ref="CI68:CJ69"/>
    <mergeCell ref="CE68:CH69"/>
    <mergeCell ref="CO42:CQ43"/>
    <mergeCell ref="CM42:CN43"/>
    <mergeCell ref="CK42:CL43"/>
    <mergeCell ref="CI42:CJ43"/>
    <mergeCell ref="CE42:CH43"/>
    <mergeCell ref="CM68:CN69"/>
    <mergeCell ref="CO68:CZ69"/>
    <mergeCell ref="DA68:DD68"/>
    <mergeCell ref="DE68:DG69"/>
    <mergeCell ref="DH68:DJ69"/>
    <mergeCell ref="DA69:DD69"/>
    <mergeCell ref="BQ68:BS69"/>
    <mergeCell ref="BT68:BV69"/>
    <mergeCell ref="BW68:BZ69"/>
    <mergeCell ref="DA50:DD50"/>
    <mergeCell ref="DE50:DG51"/>
    <mergeCell ref="DH50:DJ51"/>
    <mergeCell ref="CU52:CW53"/>
    <mergeCell ref="CX52:CZ53"/>
    <mergeCell ref="DA52:DD52"/>
    <mergeCell ref="DE52:DG53"/>
    <mergeCell ref="DH52:DJ53"/>
    <mergeCell ref="CE50:CH51"/>
    <mergeCell ref="CI50:CJ51"/>
    <mergeCell ref="CK50:CL51"/>
    <mergeCell ref="CM50:CN51"/>
    <mergeCell ref="CO50:CQ51"/>
    <mergeCell ref="CR50:CT50"/>
    <mergeCell ref="CR51:CT51"/>
    <mergeCell ref="AQ68:AT69"/>
    <mergeCell ref="AU68:AV69"/>
    <mergeCell ref="AW68:AX69"/>
    <mergeCell ref="AY68:AZ69"/>
    <mergeCell ref="BA68:BL69"/>
    <mergeCell ref="BM68:BP68"/>
    <mergeCell ref="BM69:BP69"/>
    <mergeCell ref="CU66:CW67"/>
    <mergeCell ref="CX66:CZ67"/>
    <mergeCell ref="DA66:DD66"/>
    <mergeCell ref="DE66:DG67"/>
    <mergeCell ref="DH66:DJ67"/>
    <mergeCell ref="DK66:DN67"/>
    <mergeCell ref="DA67:DD67"/>
    <mergeCell ref="CE66:CH67"/>
    <mergeCell ref="CI66:CJ67"/>
    <mergeCell ref="CK66:CL67"/>
    <mergeCell ref="CM66:CN67"/>
    <mergeCell ref="CO66:CQ67"/>
    <mergeCell ref="CR66:CT66"/>
    <mergeCell ref="CR67:CT67"/>
    <mergeCell ref="BG66:BI67"/>
    <mergeCell ref="BJ66:BL67"/>
    <mergeCell ref="BM66:BP66"/>
    <mergeCell ref="BQ66:BS67"/>
    <mergeCell ref="BT66:BV67"/>
    <mergeCell ref="BW66:BZ67"/>
    <mergeCell ref="BM67:BP67"/>
    <mergeCell ref="AQ66:AT67"/>
    <mergeCell ref="AU66:AV67"/>
    <mergeCell ref="AW66:AX67"/>
    <mergeCell ref="AY66:AZ67"/>
    <mergeCell ref="BA66:BC67"/>
    <mergeCell ref="BD66:BF66"/>
    <mergeCell ref="BD67:BF67"/>
    <mergeCell ref="CU64:CW65"/>
    <mergeCell ref="CX64:CZ65"/>
    <mergeCell ref="DA64:DD64"/>
    <mergeCell ref="DE64:DG65"/>
    <mergeCell ref="DH64:DJ65"/>
    <mergeCell ref="DK64:DN65"/>
    <mergeCell ref="DA65:DD65"/>
    <mergeCell ref="CE64:CH65"/>
    <mergeCell ref="CI64:CJ65"/>
    <mergeCell ref="CK64:CL65"/>
    <mergeCell ref="CM64:CN65"/>
    <mergeCell ref="CO64:CQ65"/>
    <mergeCell ref="CR64:CT64"/>
    <mergeCell ref="CR65:CT65"/>
    <mergeCell ref="BG64:BI65"/>
    <mergeCell ref="BJ64:BL65"/>
    <mergeCell ref="BM64:BP64"/>
    <mergeCell ref="BQ64:BS65"/>
    <mergeCell ref="BT64:BV65"/>
    <mergeCell ref="BW64:BZ65"/>
    <mergeCell ref="BM65:BP65"/>
    <mergeCell ref="AQ64:AT65"/>
    <mergeCell ref="AU64:AV65"/>
    <mergeCell ref="AW64:AX65"/>
    <mergeCell ref="AY64:AZ65"/>
    <mergeCell ref="BA64:BC65"/>
    <mergeCell ref="BD64:BF64"/>
    <mergeCell ref="BD65:BF65"/>
    <mergeCell ref="CU62:CW63"/>
    <mergeCell ref="CX62:CZ63"/>
    <mergeCell ref="DA62:DD62"/>
    <mergeCell ref="DE62:DG63"/>
    <mergeCell ref="DH62:DJ63"/>
    <mergeCell ref="DK62:DN63"/>
    <mergeCell ref="DA63:DD63"/>
    <mergeCell ref="CE62:CH63"/>
    <mergeCell ref="CI62:CJ63"/>
    <mergeCell ref="CK62:CL63"/>
    <mergeCell ref="CM62:CN63"/>
    <mergeCell ref="CO62:CQ63"/>
    <mergeCell ref="CR62:CT62"/>
    <mergeCell ref="CR63:CT63"/>
    <mergeCell ref="BG62:BI63"/>
    <mergeCell ref="BJ62:BL63"/>
    <mergeCell ref="BM62:BP62"/>
    <mergeCell ref="BQ62:BS63"/>
    <mergeCell ref="BT62:BV63"/>
    <mergeCell ref="BW62:BZ63"/>
    <mergeCell ref="BM63:BP63"/>
    <mergeCell ref="AQ62:AT63"/>
    <mergeCell ref="AU62:AV63"/>
    <mergeCell ref="AW62:AX63"/>
    <mergeCell ref="AY62:AZ63"/>
    <mergeCell ref="BA62:BC63"/>
    <mergeCell ref="BD62:BF62"/>
    <mergeCell ref="BD63:BF63"/>
    <mergeCell ref="CU60:CW61"/>
    <mergeCell ref="CX60:CZ61"/>
    <mergeCell ref="DA60:DD60"/>
    <mergeCell ref="DE60:DG61"/>
    <mergeCell ref="DH60:DJ61"/>
    <mergeCell ref="DK60:DN61"/>
    <mergeCell ref="DA61:DD61"/>
    <mergeCell ref="CE60:CH61"/>
    <mergeCell ref="CI60:CJ61"/>
    <mergeCell ref="CK60:CL61"/>
    <mergeCell ref="CM60:CN61"/>
    <mergeCell ref="CO60:CQ61"/>
    <mergeCell ref="CR60:CT60"/>
    <mergeCell ref="CR61:CT61"/>
    <mergeCell ref="BG60:BI61"/>
    <mergeCell ref="BJ60:BL61"/>
    <mergeCell ref="BM60:BP60"/>
    <mergeCell ref="BQ60:BS61"/>
    <mergeCell ref="BT60:BV61"/>
    <mergeCell ref="BW60:BZ61"/>
    <mergeCell ref="BM61:BP61"/>
    <mergeCell ref="AQ60:AT61"/>
    <mergeCell ref="AU60:AV61"/>
    <mergeCell ref="AW60:AX61"/>
    <mergeCell ref="AY60:AZ61"/>
    <mergeCell ref="BA60:BC61"/>
    <mergeCell ref="BD60:BF60"/>
    <mergeCell ref="BD61:BF61"/>
    <mergeCell ref="CU58:CW59"/>
    <mergeCell ref="CX58:CZ59"/>
    <mergeCell ref="DA58:DD58"/>
    <mergeCell ref="DE58:DG59"/>
    <mergeCell ref="DH58:DJ59"/>
    <mergeCell ref="DK58:DN59"/>
    <mergeCell ref="DA59:DD59"/>
    <mergeCell ref="CE58:CH59"/>
    <mergeCell ref="CI58:CJ59"/>
    <mergeCell ref="CK58:CL59"/>
    <mergeCell ref="CM58:CN59"/>
    <mergeCell ref="CO58:CQ59"/>
    <mergeCell ref="CR58:CT58"/>
    <mergeCell ref="CR59:CT59"/>
    <mergeCell ref="BG58:BI59"/>
    <mergeCell ref="BJ58:BL59"/>
    <mergeCell ref="BM58:BP58"/>
    <mergeCell ref="BQ58:BS59"/>
    <mergeCell ref="BT58:BV59"/>
    <mergeCell ref="BW58:BZ59"/>
    <mergeCell ref="BM59:BP59"/>
    <mergeCell ref="AQ58:AT59"/>
    <mergeCell ref="AU58:AV59"/>
    <mergeCell ref="AW58:AX59"/>
    <mergeCell ref="AY58:AZ59"/>
    <mergeCell ref="AQ54:AT55"/>
    <mergeCell ref="AU54:AV55"/>
    <mergeCell ref="AW54:AX55"/>
    <mergeCell ref="AY54:AZ55"/>
    <mergeCell ref="BA58:BC59"/>
    <mergeCell ref="BD58:BF58"/>
    <mergeCell ref="BD59:BF59"/>
    <mergeCell ref="CU56:CW57"/>
    <mergeCell ref="CX56:CZ57"/>
    <mergeCell ref="DA56:DD56"/>
    <mergeCell ref="DE56:DG57"/>
    <mergeCell ref="DH56:DJ57"/>
    <mergeCell ref="DK56:DN57"/>
    <mergeCell ref="DA57:DD57"/>
    <mergeCell ref="CE56:CH57"/>
    <mergeCell ref="CI56:CJ57"/>
    <mergeCell ref="CK56:CL57"/>
    <mergeCell ref="CM56:CN57"/>
    <mergeCell ref="CO56:CQ57"/>
    <mergeCell ref="CR56:CT56"/>
    <mergeCell ref="CR57:CT57"/>
    <mergeCell ref="BG56:BI57"/>
    <mergeCell ref="BJ56:BL57"/>
    <mergeCell ref="BM56:BP56"/>
    <mergeCell ref="BQ56:BS57"/>
    <mergeCell ref="BT56:BV57"/>
    <mergeCell ref="BW56:BZ57"/>
    <mergeCell ref="BM57:BP57"/>
    <mergeCell ref="BA54:BC55"/>
    <mergeCell ref="BD54:BF54"/>
    <mergeCell ref="BD55:BF55"/>
    <mergeCell ref="AY52:AZ53"/>
    <mergeCell ref="BA52:BC53"/>
    <mergeCell ref="BD52:BF52"/>
    <mergeCell ref="BD53:BF53"/>
    <mergeCell ref="CU50:CW51"/>
    <mergeCell ref="CX50:CZ51"/>
    <mergeCell ref="AQ56:AT57"/>
    <mergeCell ref="AU56:AV57"/>
    <mergeCell ref="AW56:AX57"/>
    <mergeCell ref="AY56:AZ57"/>
    <mergeCell ref="BA56:BC57"/>
    <mergeCell ref="BD56:BF56"/>
    <mergeCell ref="BD57:BF57"/>
    <mergeCell ref="CU54:CW55"/>
    <mergeCell ref="CX54:CZ55"/>
    <mergeCell ref="DA54:DD54"/>
    <mergeCell ref="DE54:DG55"/>
    <mergeCell ref="DA55:DD55"/>
    <mergeCell ref="CE54:CH55"/>
    <mergeCell ref="CI54:CJ55"/>
    <mergeCell ref="CK54:CL55"/>
    <mergeCell ref="CM54:CN55"/>
    <mergeCell ref="CO54:CQ55"/>
    <mergeCell ref="CR54:CT54"/>
    <mergeCell ref="CR55:CT55"/>
    <mergeCell ref="BG54:BI55"/>
    <mergeCell ref="BJ54:BL55"/>
    <mergeCell ref="BM54:BP54"/>
    <mergeCell ref="BQ54:BS55"/>
    <mergeCell ref="BT54:BV55"/>
    <mergeCell ref="BW54:BZ55"/>
    <mergeCell ref="BM55:BP55"/>
    <mergeCell ref="DK52:DN53"/>
    <mergeCell ref="DA53:DD53"/>
    <mergeCell ref="CE52:CH53"/>
    <mergeCell ref="CI52:CJ53"/>
    <mergeCell ref="CK52:CL53"/>
    <mergeCell ref="CM52:CN53"/>
    <mergeCell ref="CO52:CQ53"/>
    <mergeCell ref="CR52:CT52"/>
    <mergeCell ref="CR53:CT53"/>
    <mergeCell ref="BG52:BI53"/>
    <mergeCell ref="BJ52:BL53"/>
    <mergeCell ref="BM52:BP52"/>
    <mergeCell ref="BQ52:BS53"/>
    <mergeCell ref="BT52:BV53"/>
    <mergeCell ref="BW52:BZ53"/>
    <mergeCell ref="BM53:BP53"/>
    <mergeCell ref="DH54:DJ55"/>
    <mergeCell ref="DK54:DN55"/>
    <mergeCell ref="AW50:AX51"/>
    <mergeCell ref="AY50:AZ51"/>
    <mergeCell ref="AQ46:AT47"/>
    <mergeCell ref="AU46:AV47"/>
    <mergeCell ref="AW46:AX47"/>
    <mergeCell ref="AY46:AZ47"/>
    <mergeCell ref="BA50:BC51"/>
    <mergeCell ref="BD50:BF50"/>
    <mergeCell ref="BD51:BF51"/>
    <mergeCell ref="AQ50:AT51"/>
    <mergeCell ref="AU50:AV51"/>
    <mergeCell ref="AQ48:AT49"/>
    <mergeCell ref="AU48:AV49"/>
    <mergeCell ref="AW48:AX49"/>
    <mergeCell ref="AY48:AZ49"/>
    <mergeCell ref="BA48:BC49"/>
    <mergeCell ref="BD48:BF48"/>
    <mergeCell ref="BD49:BF49"/>
    <mergeCell ref="DK48:DN49"/>
    <mergeCell ref="DA49:DD49"/>
    <mergeCell ref="CE48:CH49"/>
    <mergeCell ref="CI48:CJ49"/>
    <mergeCell ref="CK48:CL49"/>
    <mergeCell ref="CM48:CN49"/>
    <mergeCell ref="CO48:CQ49"/>
    <mergeCell ref="CR48:CT48"/>
    <mergeCell ref="CR49:CT49"/>
    <mergeCell ref="BG48:BI49"/>
    <mergeCell ref="BJ48:BL49"/>
    <mergeCell ref="BM48:BP48"/>
    <mergeCell ref="BQ48:BS49"/>
    <mergeCell ref="BT48:BV49"/>
    <mergeCell ref="BW48:BZ49"/>
    <mergeCell ref="BM49:BP49"/>
    <mergeCell ref="BG50:BI51"/>
    <mergeCell ref="BJ50:BL51"/>
    <mergeCell ref="BM50:BP50"/>
    <mergeCell ref="BQ50:BS51"/>
    <mergeCell ref="BT50:BV51"/>
    <mergeCell ref="BW50:BZ51"/>
    <mergeCell ref="BM51:BP51"/>
    <mergeCell ref="DK50:DN51"/>
    <mergeCell ref="DA51:DD51"/>
    <mergeCell ref="CU48:CW49"/>
    <mergeCell ref="CX48:CZ49"/>
    <mergeCell ref="DA48:DD48"/>
    <mergeCell ref="DE48:DG49"/>
    <mergeCell ref="DH48:DJ49"/>
    <mergeCell ref="DK44:DN45"/>
    <mergeCell ref="DA45:DD45"/>
    <mergeCell ref="CE44:CH45"/>
    <mergeCell ref="CI44:CJ45"/>
    <mergeCell ref="CK44:CL45"/>
    <mergeCell ref="CM44:CN45"/>
    <mergeCell ref="CO44:CQ45"/>
    <mergeCell ref="CR44:CT44"/>
    <mergeCell ref="CR45:CT45"/>
    <mergeCell ref="BG44:BI45"/>
    <mergeCell ref="BJ44:BL45"/>
    <mergeCell ref="BM44:BP44"/>
    <mergeCell ref="BQ44:BS45"/>
    <mergeCell ref="BT44:BV45"/>
    <mergeCell ref="BW44:BZ45"/>
    <mergeCell ref="BM45:BP45"/>
    <mergeCell ref="CU46:CW47"/>
    <mergeCell ref="CX46:CZ47"/>
    <mergeCell ref="DA46:DD46"/>
    <mergeCell ref="DE46:DG47"/>
    <mergeCell ref="DH46:DJ47"/>
    <mergeCell ref="DK46:DN47"/>
    <mergeCell ref="DA47:DD47"/>
    <mergeCell ref="CE46:CH47"/>
    <mergeCell ref="CI46:CJ47"/>
    <mergeCell ref="C54:L54"/>
    <mergeCell ref="M54:X55"/>
    <mergeCell ref="Y54:AB54"/>
    <mergeCell ref="AC54:AE55"/>
    <mergeCell ref="AF54:AH55"/>
    <mergeCell ref="AI54:AL55"/>
    <mergeCell ref="C55:L55"/>
    <mergeCell ref="Y55:AB55"/>
    <mergeCell ref="DK42:DN43"/>
    <mergeCell ref="C53:L53"/>
    <mergeCell ref="Y53:AB53"/>
    <mergeCell ref="BD43:BF43"/>
    <mergeCell ref="BM43:BP43"/>
    <mergeCell ref="CR43:CT43"/>
    <mergeCell ref="DA43:DD43"/>
    <mergeCell ref="CR42:CT42"/>
    <mergeCell ref="CU42:CW43"/>
    <mergeCell ref="CX42:CZ43"/>
    <mergeCell ref="DA42:DD42"/>
    <mergeCell ref="DE42:DG43"/>
    <mergeCell ref="DH42:DJ43"/>
    <mergeCell ref="BW42:BZ43"/>
    <mergeCell ref="BD42:BF42"/>
    <mergeCell ref="BG42:BI43"/>
    <mergeCell ref="BJ42:BL43"/>
    <mergeCell ref="BA46:BC47"/>
    <mergeCell ref="BD46:BF46"/>
    <mergeCell ref="BD47:BF47"/>
    <mergeCell ref="CU44:CW45"/>
    <mergeCell ref="CX44:CZ45"/>
    <mergeCell ref="DA44:DD44"/>
    <mergeCell ref="DE44:DG45"/>
    <mergeCell ref="DH40:DJ41"/>
    <mergeCell ref="Y51:AB51"/>
    <mergeCell ref="BD41:BF41"/>
    <mergeCell ref="BM41:BP41"/>
    <mergeCell ref="CR41:CT41"/>
    <mergeCell ref="DA41:DD41"/>
    <mergeCell ref="CK40:CL41"/>
    <mergeCell ref="CI40:CJ41"/>
    <mergeCell ref="CM40:CN41"/>
    <mergeCell ref="CO40:CQ41"/>
    <mergeCell ref="CR40:CT40"/>
    <mergeCell ref="CU40:CW41"/>
    <mergeCell ref="CX40:CZ41"/>
    <mergeCell ref="DA40:DD40"/>
    <mergeCell ref="BQ40:BS41"/>
    <mergeCell ref="BT40:BV41"/>
    <mergeCell ref="AQ44:AT45"/>
    <mergeCell ref="AU44:AV45"/>
    <mergeCell ref="AW44:AX45"/>
    <mergeCell ref="AY44:AZ45"/>
    <mergeCell ref="BA44:BC45"/>
    <mergeCell ref="BD44:BF44"/>
    <mergeCell ref="BD45:BF45"/>
    <mergeCell ref="DH44:DJ45"/>
    <mergeCell ref="CK46:CL47"/>
    <mergeCell ref="CM46:CN47"/>
    <mergeCell ref="CO46:CQ47"/>
    <mergeCell ref="CR46:CT46"/>
    <mergeCell ref="CR47:CT47"/>
    <mergeCell ref="BG46:BI47"/>
    <mergeCell ref="BJ46:BL47"/>
    <mergeCell ref="BM46:BP46"/>
    <mergeCell ref="AC50:AE51"/>
    <mergeCell ref="AF50:AH51"/>
    <mergeCell ref="AI50:AL51"/>
    <mergeCell ref="AQ40:AT41"/>
    <mergeCell ref="AU40:AV41"/>
    <mergeCell ref="AW40:AX41"/>
    <mergeCell ref="C50:F51"/>
    <mergeCell ref="G50:H51"/>
    <mergeCell ref="I50:J51"/>
    <mergeCell ref="K50:L51"/>
    <mergeCell ref="M50:X51"/>
    <mergeCell ref="Y50:AB50"/>
    <mergeCell ref="BM42:BP42"/>
    <mergeCell ref="BQ42:BS43"/>
    <mergeCell ref="BT42:BV43"/>
    <mergeCell ref="AI52:AL53"/>
    <mergeCell ref="AQ42:AT43"/>
    <mergeCell ref="AU42:AV43"/>
    <mergeCell ref="AW42:AX43"/>
    <mergeCell ref="AY42:AZ43"/>
    <mergeCell ref="BA42:BC43"/>
    <mergeCell ref="C52:D52"/>
    <mergeCell ref="E52:L52"/>
    <mergeCell ref="M52:X53"/>
    <mergeCell ref="Y52:AB52"/>
    <mergeCell ref="AC52:AE53"/>
    <mergeCell ref="AF52:AH53"/>
    <mergeCell ref="BQ46:BS47"/>
    <mergeCell ref="BT46:BV47"/>
    <mergeCell ref="AQ52:AT53"/>
    <mergeCell ref="AU52:AV53"/>
    <mergeCell ref="AW52:AX53"/>
    <mergeCell ref="AI46:AL47"/>
    <mergeCell ref="DA39:DD39"/>
    <mergeCell ref="CO38:CQ39"/>
    <mergeCell ref="CR38:CT38"/>
    <mergeCell ref="CU38:CW39"/>
    <mergeCell ref="CX38:CZ39"/>
    <mergeCell ref="DA38:DD38"/>
    <mergeCell ref="DE38:DG39"/>
    <mergeCell ref="BT38:BV39"/>
    <mergeCell ref="BW38:BZ39"/>
    <mergeCell ref="BA38:BC39"/>
    <mergeCell ref="BD38:BF38"/>
    <mergeCell ref="BG38:BI39"/>
    <mergeCell ref="BJ38:BL39"/>
    <mergeCell ref="BM38:BP38"/>
    <mergeCell ref="BQ38:BS39"/>
    <mergeCell ref="BW40:BZ41"/>
    <mergeCell ref="AY40:AZ41"/>
    <mergeCell ref="BA40:BC41"/>
    <mergeCell ref="BD40:BF40"/>
    <mergeCell ref="BG40:BI41"/>
    <mergeCell ref="BJ40:BL41"/>
    <mergeCell ref="BM40:BP40"/>
    <mergeCell ref="DE40:DG41"/>
    <mergeCell ref="BW46:BZ47"/>
    <mergeCell ref="BM47:BP47"/>
    <mergeCell ref="CR39:CT39"/>
    <mergeCell ref="C48:AH49"/>
    <mergeCell ref="AI48:AL49"/>
    <mergeCell ref="AQ38:AT39"/>
    <mergeCell ref="AU38:AV39"/>
    <mergeCell ref="AW38:AX39"/>
    <mergeCell ref="AY38:AZ39"/>
    <mergeCell ref="DE36:DG37"/>
    <mergeCell ref="DH36:DJ37"/>
    <mergeCell ref="DK36:DN37"/>
    <mergeCell ref="Y47:AB47"/>
    <mergeCell ref="BD37:BF37"/>
    <mergeCell ref="BM37:BP37"/>
    <mergeCell ref="CR37:CT37"/>
    <mergeCell ref="DA37:DD37"/>
    <mergeCell ref="CM36:CN37"/>
    <mergeCell ref="CO36:CQ37"/>
    <mergeCell ref="CR36:CT36"/>
    <mergeCell ref="CU36:CW37"/>
    <mergeCell ref="CX36:CZ37"/>
    <mergeCell ref="DA36:DD36"/>
    <mergeCell ref="BQ36:BS37"/>
    <mergeCell ref="BT36:BV37"/>
    <mergeCell ref="BW36:BZ37"/>
    <mergeCell ref="AY36:AZ37"/>
    <mergeCell ref="BA36:BC37"/>
    <mergeCell ref="BD36:BF36"/>
    <mergeCell ref="BG36:BI37"/>
    <mergeCell ref="BJ36:BL37"/>
    <mergeCell ref="BM36:BP36"/>
    <mergeCell ref="AC46:AE47"/>
    <mergeCell ref="AF46:AH47"/>
    <mergeCell ref="P41:R41"/>
    <mergeCell ref="C46:F47"/>
    <mergeCell ref="G46:H47"/>
    <mergeCell ref="I46:J47"/>
    <mergeCell ref="K46:L47"/>
    <mergeCell ref="M46:X47"/>
    <mergeCell ref="Y46:AB46"/>
    <mergeCell ref="CU34:CW35"/>
    <mergeCell ref="CX34:CZ35"/>
    <mergeCell ref="DA34:DD34"/>
    <mergeCell ref="DE34:DG35"/>
    <mergeCell ref="DH34:DJ35"/>
    <mergeCell ref="DK34:DN35"/>
    <mergeCell ref="DA35:DD35"/>
    <mergeCell ref="CE34:CH35"/>
    <mergeCell ref="CI34:CJ35"/>
    <mergeCell ref="CK34:CL35"/>
    <mergeCell ref="CM34:CN35"/>
    <mergeCell ref="CO34:CQ35"/>
    <mergeCell ref="CR34:CT34"/>
    <mergeCell ref="CR35:CT35"/>
    <mergeCell ref="BG34:BI35"/>
    <mergeCell ref="BJ34:BL35"/>
    <mergeCell ref="BM34:BP34"/>
    <mergeCell ref="BQ34:BS35"/>
    <mergeCell ref="BT34:BV35"/>
    <mergeCell ref="BW34:BZ35"/>
    <mergeCell ref="BM35:BP35"/>
    <mergeCell ref="AQ34:AT35"/>
    <mergeCell ref="AU34:AV35"/>
    <mergeCell ref="BD39:BF39"/>
    <mergeCell ref="BM39:BP39"/>
    <mergeCell ref="S44:U45"/>
    <mergeCell ref="V44:X45"/>
    <mergeCell ref="Y44:AB44"/>
    <mergeCell ref="AC44:AE45"/>
    <mergeCell ref="AF44:AH45"/>
    <mergeCell ref="AI44:AL45"/>
    <mergeCell ref="Y45:AB45"/>
    <mergeCell ref="C44:F45"/>
    <mergeCell ref="G44:H45"/>
    <mergeCell ref="I44:J45"/>
    <mergeCell ref="K44:L45"/>
    <mergeCell ref="M44:O45"/>
    <mergeCell ref="P44:R44"/>
    <mergeCell ref="P45:R45"/>
    <mergeCell ref="AQ36:AT37"/>
    <mergeCell ref="AU36:AV37"/>
    <mergeCell ref="AW36:AX37"/>
    <mergeCell ref="S42:U43"/>
    <mergeCell ref="V42:X43"/>
    <mergeCell ref="Y42:AB42"/>
    <mergeCell ref="AC42:AE43"/>
    <mergeCell ref="AF42:AH43"/>
    <mergeCell ref="AI42:AL43"/>
    <mergeCell ref="Y43:AB43"/>
    <mergeCell ref="C42:F43"/>
    <mergeCell ref="G42:H43"/>
    <mergeCell ref="I42:J43"/>
    <mergeCell ref="K42:L43"/>
    <mergeCell ref="M42:O43"/>
    <mergeCell ref="P42:R42"/>
    <mergeCell ref="P43:R43"/>
    <mergeCell ref="P40:R40"/>
    <mergeCell ref="C38:F39"/>
    <mergeCell ref="AF40:AH41"/>
    <mergeCell ref="AI40:AL41"/>
    <mergeCell ref="Y41:AB41"/>
    <mergeCell ref="AF30:AH31"/>
    <mergeCell ref="AI30:AL31"/>
    <mergeCell ref="BQ32:BS33"/>
    <mergeCell ref="BT32:BV33"/>
    <mergeCell ref="BW32:BZ33"/>
    <mergeCell ref="BM33:BP33"/>
    <mergeCell ref="AQ32:AT33"/>
    <mergeCell ref="AU32:AV33"/>
    <mergeCell ref="AW32:AX33"/>
    <mergeCell ref="AY32:AZ33"/>
    <mergeCell ref="BA32:BC33"/>
    <mergeCell ref="BD32:BF32"/>
    <mergeCell ref="BD33:BF33"/>
    <mergeCell ref="AW34:AX35"/>
    <mergeCell ref="AY34:AZ35"/>
    <mergeCell ref="BA34:BC35"/>
    <mergeCell ref="BD34:BF34"/>
    <mergeCell ref="BD35:BF35"/>
    <mergeCell ref="Y30:AB30"/>
    <mergeCell ref="AC30:AE31"/>
    <mergeCell ref="C40:F41"/>
    <mergeCell ref="DE30:DG31"/>
    <mergeCell ref="DH30:DJ31"/>
    <mergeCell ref="DK30:DN31"/>
    <mergeCell ref="DA31:DD31"/>
    <mergeCell ref="CE30:CH31"/>
    <mergeCell ref="CI30:CJ31"/>
    <mergeCell ref="CK30:CL31"/>
    <mergeCell ref="CM30:CN31"/>
    <mergeCell ref="CO30:CQ31"/>
    <mergeCell ref="CR30:CT30"/>
    <mergeCell ref="CR31:CT31"/>
    <mergeCell ref="BG30:BI31"/>
    <mergeCell ref="BJ30:BL31"/>
    <mergeCell ref="BM30:BP30"/>
    <mergeCell ref="BQ30:BS31"/>
    <mergeCell ref="BT30:BV31"/>
    <mergeCell ref="BW30:BZ31"/>
    <mergeCell ref="BM31:BP31"/>
    <mergeCell ref="G40:H41"/>
    <mergeCell ref="I40:J41"/>
    <mergeCell ref="K40:L41"/>
    <mergeCell ref="M40:O41"/>
    <mergeCell ref="AW30:AX31"/>
    <mergeCell ref="AY30:AZ31"/>
    <mergeCell ref="BA30:BC31"/>
    <mergeCell ref="BD30:BF30"/>
    <mergeCell ref="BD31:BF31"/>
    <mergeCell ref="S40:U41"/>
    <mergeCell ref="V40:X41"/>
    <mergeCell ref="Y40:AB40"/>
    <mergeCell ref="AC40:AE41"/>
    <mergeCell ref="DE28:DG29"/>
    <mergeCell ref="DH28:DJ29"/>
    <mergeCell ref="DK28:DN29"/>
    <mergeCell ref="DA29:DD29"/>
    <mergeCell ref="CE28:CH29"/>
    <mergeCell ref="CI28:CJ29"/>
    <mergeCell ref="CK28:CL29"/>
    <mergeCell ref="CM28:CN29"/>
    <mergeCell ref="CO28:CQ29"/>
    <mergeCell ref="CR28:CT28"/>
    <mergeCell ref="CR29:CT29"/>
    <mergeCell ref="BG28:BI29"/>
    <mergeCell ref="BJ28:BL29"/>
    <mergeCell ref="BM28:BP28"/>
    <mergeCell ref="BQ28:BS29"/>
    <mergeCell ref="BT28:BV29"/>
    <mergeCell ref="BW28:BZ29"/>
    <mergeCell ref="BM29:BP29"/>
    <mergeCell ref="AU28:AV29"/>
    <mergeCell ref="AW28:AX29"/>
    <mergeCell ref="AY28:AZ29"/>
    <mergeCell ref="BA28:BC29"/>
    <mergeCell ref="CU30:CW31"/>
    <mergeCell ref="CX30:CZ31"/>
    <mergeCell ref="DA30:DD30"/>
    <mergeCell ref="AQ30:AT31"/>
    <mergeCell ref="AU30:AV31"/>
    <mergeCell ref="BD28:BF28"/>
    <mergeCell ref="BD29:BF29"/>
    <mergeCell ref="S38:U39"/>
    <mergeCell ref="V38:X39"/>
    <mergeCell ref="Y38:AB38"/>
    <mergeCell ref="AC38:AE39"/>
    <mergeCell ref="AF38:AH39"/>
    <mergeCell ref="AI38:AL39"/>
    <mergeCell ref="Y39:AB39"/>
    <mergeCell ref="CU28:CW29"/>
    <mergeCell ref="CX28:CZ29"/>
    <mergeCell ref="DA28:DD28"/>
    <mergeCell ref="Y31:AB31"/>
    <mergeCell ref="CM32:CN33"/>
    <mergeCell ref="CO32:CQ33"/>
    <mergeCell ref="CR32:CT32"/>
    <mergeCell ref="CR33:CT33"/>
    <mergeCell ref="BG32:BI33"/>
    <mergeCell ref="BJ32:BL33"/>
    <mergeCell ref="BM32:BP32"/>
    <mergeCell ref="G38:H39"/>
    <mergeCell ref="I38:J39"/>
    <mergeCell ref="K38:L39"/>
    <mergeCell ref="M38:O39"/>
    <mergeCell ref="P38:R38"/>
    <mergeCell ref="P39:R39"/>
    <mergeCell ref="S28:U29"/>
    <mergeCell ref="V28:X29"/>
    <mergeCell ref="Y28:AB28"/>
    <mergeCell ref="AC28:AE29"/>
    <mergeCell ref="AF28:AH29"/>
    <mergeCell ref="AI28:AL29"/>
    <mergeCell ref="P29:R29"/>
    <mergeCell ref="Y29:AB29"/>
    <mergeCell ref="C30:F31"/>
    <mergeCell ref="G30:H31"/>
    <mergeCell ref="I30:J31"/>
    <mergeCell ref="K30:L31"/>
    <mergeCell ref="M30:O31"/>
    <mergeCell ref="P30:R30"/>
    <mergeCell ref="S30:U31"/>
    <mergeCell ref="V30:X31"/>
    <mergeCell ref="P31:R31"/>
    <mergeCell ref="AQ26:AT27"/>
    <mergeCell ref="AU26:AV27"/>
    <mergeCell ref="AW26:AX27"/>
    <mergeCell ref="AY26:AZ27"/>
    <mergeCell ref="BA26:BC27"/>
    <mergeCell ref="BD26:BF26"/>
    <mergeCell ref="BD27:BF27"/>
    <mergeCell ref="S36:U37"/>
    <mergeCell ref="V36:X37"/>
    <mergeCell ref="Y36:AB36"/>
    <mergeCell ref="AC36:AE37"/>
    <mergeCell ref="AF36:AH37"/>
    <mergeCell ref="AI36:AL37"/>
    <mergeCell ref="Y37:AB37"/>
    <mergeCell ref="C36:F37"/>
    <mergeCell ref="CX26:CZ27"/>
    <mergeCell ref="G36:H37"/>
    <mergeCell ref="I36:J37"/>
    <mergeCell ref="K36:L37"/>
    <mergeCell ref="M36:O37"/>
    <mergeCell ref="P36:R36"/>
    <mergeCell ref="P37:R37"/>
    <mergeCell ref="AI26:AL27"/>
    <mergeCell ref="P27:R27"/>
    <mergeCell ref="Y27:AB27"/>
    <mergeCell ref="C28:F29"/>
    <mergeCell ref="G28:H29"/>
    <mergeCell ref="I28:J29"/>
    <mergeCell ref="K28:L29"/>
    <mergeCell ref="M28:O29"/>
    <mergeCell ref="P28:R28"/>
    <mergeCell ref="AQ28:AT29"/>
    <mergeCell ref="DA26:DD26"/>
    <mergeCell ref="DE26:DG27"/>
    <mergeCell ref="DH26:DJ27"/>
    <mergeCell ref="DK26:DN27"/>
    <mergeCell ref="DA27:DD27"/>
    <mergeCell ref="CE26:CH27"/>
    <mergeCell ref="CI26:CJ27"/>
    <mergeCell ref="CK26:CL27"/>
    <mergeCell ref="CM26:CN27"/>
    <mergeCell ref="CO26:CQ27"/>
    <mergeCell ref="CR26:CT26"/>
    <mergeCell ref="CR27:CT27"/>
    <mergeCell ref="BG26:BI27"/>
    <mergeCell ref="BJ26:BL27"/>
    <mergeCell ref="BM26:BP26"/>
    <mergeCell ref="BQ26:BS27"/>
    <mergeCell ref="BT26:BV27"/>
    <mergeCell ref="BW26:BZ27"/>
    <mergeCell ref="BM27:BP27"/>
    <mergeCell ref="CU26:CW27"/>
    <mergeCell ref="CU24:CW25"/>
    <mergeCell ref="CX24:CZ25"/>
    <mergeCell ref="DA24:DD24"/>
    <mergeCell ref="DE24:DG25"/>
    <mergeCell ref="DH24:DJ25"/>
    <mergeCell ref="DK24:DN25"/>
    <mergeCell ref="DA25:DD25"/>
    <mergeCell ref="CE24:CH25"/>
    <mergeCell ref="CI24:CJ25"/>
    <mergeCell ref="CK24:CL25"/>
    <mergeCell ref="CM24:CN25"/>
    <mergeCell ref="CO24:CQ25"/>
    <mergeCell ref="CR24:CT24"/>
    <mergeCell ref="CR25:CT25"/>
    <mergeCell ref="BG24:BI25"/>
    <mergeCell ref="BJ24:BL25"/>
    <mergeCell ref="BM24:BP24"/>
    <mergeCell ref="BQ24:BS25"/>
    <mergeCell ref="BT24:BV25"/>
    <mergeCell ref="BW24:BZ25"/>
    <mergeCell ref="BM25:BP25"/>
    <mergeCell ref="AQ24:AT25"/>
    <mergeCell ref="AU24:AV25"/>
    <mergeCell ref="AW24:AX25"/>
    <mergeCell ref="AY24:AZ25"/>
    <mergeCell ref="BA24:BC25"/>
    <mergeCell ref="BD24:BF24"/>
    <mergeCell ref="BD25:BF25"/>
    <mergeCell ref="S32:U33"/>
    <mergeCell ref="V32:X33"/>
    <mergeCell ref="Y32:AB32"/>
    <mergeCell ref="AC32:AE33"/>
    <mergeCell ref="AF32:AH33"/>
    <mergeCell ref="AI32:AL33"/>
    <mergeCell ref="Y33:AB33"/>
    <mergeCell ref="C32:F33"/>
    <mergeCell ref="G32:H33"/>
    <mergeCell ref="I32:J33"/>
    <mergeCell ref="K32:L33"/>
    <mergeCell ref="M32:O33"/>
    <mergeCell ref="P32:R32"/>
    <mergeCell ref="P33:R33"/>
    <mergeCell ref="C26:F27"/>
    <mergeCell ref="G26:H27"/>
    <mergeCell ref="I26:J27"/>
    <mergeCell ref="K26:L27"/>
    <mergeCell ref="M26:O27"/>
    <mergeCell ref="P26:R26"/>
    <mergeCell ref="S26:U27"/>
    <mergeCell ref="V26:X27"/>
    <mergeCell ref="Y26:AB26"/>
    <mergeCell ref="AC26:AE27"/>
    <mergeCell ref="AF26:AH27"/>
    <mergeCell ref="DH22:DJ23"/>
    <mergeCell ref="DK22:DN23"/>
    <mergeCell ref="DA23:DD23"/>
    <mergeCell ref="CE22:CH23"/>
    <mergeCell ref="CI22:CJ23"/>
    <mergeCell ref="CK22:CL23"/>
    <mergeCell ref="CM22:CN23"/>
    <mergeCell ref="CO22:CQ23"/>
    <mergeCell ref="CR22:CT22"/>
    <mergeCell ref="CR23:CT23"/>
    <mergeCell ref="BG22:BI23"/>
    <mergeCell ref="BJ22:BL23"/>
    <mergeCell ref="BM22:BP22"/>
    <mergeCell ref="BQ22:BS23"/>
    <mergeCell ref="BT22:BV23"/>
    <mergeCell ref="BW22:BZ23"/>
    <mergeCell ref="BM23:BP23"/>
    <mergeCell ref="CU22:CW23"/>
    <mergeCell ref="CX22:CZ23"/>
    <mergeCell ref="DA22:DD22"/>
    <mergeCell ref="DE22:DG23"/>
    <mergeCell ref="DE20:DG21"/>
    <mergeCell ref="DH20:DJ21"/>
    <mergeCell ref="DK20:DN21"/>
    <mergeCell ref="DA21:DD21"/>
    <mergeCell ref="CE20:CH21"/>
    <mergeCell ref="CI20:CJ21"/>
    <mergeCell ref="CK20:CL21"/>
    <mergeCell ref="CM20:CN21"/>
    <mergeCell ref="CO20:CQ21"/>
    <mergeCell ref="CR20:CT20"/>
    <mergeCell ref="CR21:CT21"/>
    <mergeCell ref="BG20:BI21"/>
    <mergeCell ref="BJ20:BL21"/>
    <mergeCell ref="BM20:BP20"/>
    <mergeCell ref="BQ20:BS21"/>
    <mergeCell ref="BT20:BV21"/>
    <mergeCell ref="BW20:BZ21"/>
    <mergeCell ref="BM21:BP21"/>
    <mergeCell ref="CX20:CZ21"/>
    <mergeCell ref="DA20:DD20"/>
    <mergeCell ref="AU22:AV23"/>
    <mergeCell ref="AW22:AX23"/>
    <mergeCell ref="AY22:AZ23"/>
    <mergeCell ref="BA22:BC23"/>
    <mergeCell ref="BD22:BF22"/>
    <mergeCell ref="BD23:BF23"/>
    <mergeCell ref="S22:U23"/>
    <mergeCell ref="V22:X23"/>
    <mergeCell ref="Y22:AB22"/>
    <mergeCell ref="AC22:AE23"/>
    <mergeCell ref="AU18:AV19"/>
    <mergeCell ref="AW18:AX19"/>
    <mergeCell ref="AY18:AZ19"/>
    <mergeCell ref="BA18:BC19"/>
    <mergeCell ref="BD18:BF18"/>
    <mergeCell ref="BD19:BF19"/>
    <mergeCell ref="S18:U19"/>
    <mergeCell ref="V18:X19"/>
    <mergeCell ref="Y18:AB18"/>
    <mergeCell ref="AC18:AE19"/>
    <mergeCell ref="AF18:AH19"/>
    <mergeCell ref="AI18:AL19"/>
    <mergeCell ref="Y19:AB19"/>
    <mergeCell ref="BD20:BF20"/>
    <mergeCell ref="BD21:BF21"/>
    <mergeCell ref="S20:U21"/>
    <mergeCell ref="V20:X21"/>
    <mergeCell ref="Y20:AB20"/>
    <mergeCell ref="AC20:AE21"/>
    <mergeCell ref="AF20:AH21"/>
    <mergeCell ref="AI20:AL21"/>
    <mergeCell ref="Y21:AB21"/>
    <mergeCell ref="CX18:CZ19"/>
    <mergeCell ref="AQ20:AT21"/>
    <mergeCell ref="AU20:AV21"/>
    <mergeCell ref="AW20:AX21"/>
    <mergeCell ref="AY20:AZ21"/>
    <mergeCell ref="BA20:BC21"/>
    <mergeCell ref="BA16:BC17"/>
    <mergeCell ref="BD16:BF16"/>
    <mergeCell ref="BD17:BF17"/>
    <mergeCell ref="DA18:DD18"/>
    <mergeCell ref="DE18:DG19"/>
    <mergeCell ref="DH18:DJ19"/>
    <mergeCell ref="DK18:DN19"/>
    <mergeCell ref="DA19:DD19"/>
    <mergeCell ref="CE18:CH19"/>
    <mergeCell ref="CI18:CJ19"/>
    <mergeCell ref="CK18:CL19"/>
    <mergeCell ref="CM18:CN19"/>
    <mergeCell ref="CO18:CQ19"/>
    <mergeCell ref="CR18:CT18"/>
    <mergeCell ref="CR19:CT19"/>
    <mergeCell ref="BG18:BI19"/>
    <mergeCell ref="BJ18:BL19"/>
    <mergeCell ref="BM18:BP18"/>
    <mergeCell ref="BQ18:BS19"/>
    <mergeCell ref="BT18:BV19"/>
    <mergeCell ref="BW18:BZ19"/>
    <mergeCell ref="BM19:BP19"/>
    <mergeCell ref="CU18:CW19"/>
    <mergeCell ref="CU16:CW17"/>
    <mergeCell ref="CX16:CZ17"/>
    <mergeCell ref="CU20:CW21"/>
    <mergeCell ref="DA16:DD16"/>
    <mergeCell ref="DE16:DG17"/>
    <mergeCell ref="DH16:DJ17"/>
    <mergeCell ref="DK16:DN17"/>
    <mergeCell ref="DA17:DD17"/>
    <mergeCell ref="CE16:CH17"/>
    <mergeCell ref="CI16:CJ17"/>
    <mergeCell ref="CK16:CL17"/>
    <mergeCell ref="CM16:CN17"/>
    <mergeCell ref="CO16:CQ17"/>
    <mergeCell ref="CR16:CT16"/>
    <mergeCell ref="CR17:CT17"/>
    <mergeCell ref="BG16:BI17"/>
    <mergeCell ref="BJ16:BL17"/>
    <mergeCell ref="BM16:BP16"/>
    <mergeCell ref="BQ16:BS17"/>
    <mergeCell ref="BT16:BV17"/>
    <mergeCell ref="BW16:BZ17"/>
    <mergeCell ref="BM17:BP17"/>
    <mergeCell ref="AU14:AV15"/>
    <mergeCell ref="AW14:AX15"/>
    <mergeCell ref="AY14:AZ15"/>
    <mergeCell ref="S16:U17"/>
    <mergeCell ref="V16:X17"/>
    <mergeCell ref="Y16:AB16"/>
    <mergeCell ref="AC16:AE17"/>
    <mergeCell ref="AF16:AH17"/>
    <mergeCell ref="AI16:AL17"/>
    <mergeCell ref="Y17:AB17"/>
    <mergeCell ref="C16:F17"/>
    <mergeCell ref="G16:H17"/>
    <mergeCell ref="I16:J17"/>
    <mergeCell ref="K16:L17"/>
    <mergeCell ref="M16:O17"/>
    <mergeCell ref="P16:R16"/>
    <mergeCell ref="P17:R17"/>
    <mergeCell ref="C14:F15"/>
    <mergeCell ref="G14:H15"/>
    <mergeCell ref="I14:L14"/>
    <mergeCell ref="M14:O15"/>
    <mergeCell ref="P14:R14"/>
    <mergeCell ref="S14:U15"/>
    <mergeCell ref="AQ16:AT17"/>
    <mergeCell ref="AU16:AV17"/>
    <mergeCell ref="AW16:AX17"/>
    <mergeCell ref="AY16:AZ17"/>
    <mergeCell ref="BD15:BF15"/>
    <mergeCell ref="CO14:CQ15"/>
    <mergeCell ref="CR14:CT14"/>
    <mergeCell ref="CU14:CW15"/>
    <mergeCell ref="CX14:CZ15"/>
    <mergeCell ref="DA14:DD14"/>
    <mergeCell ref="DE14:DG15"/>
    <mergeCell ref="CR15:CT15"/>
    <mergeCell ref="DA15:DD15"/>
    <mergeCell ref="BT14:BV15"/>
    <mergeCell ref="BW14:BZ15"/>
    <mergeCell ref="BA14:BC15"/>
    <mergeCell ref="BD14:BF14"/>
    <mergeCell ref="BG14:BI15"/>
    <mergeCell ref="BJ14:BL15"/>
    <mergeCell ref="BM14:BP14"/>
    <mergeCell ref="BQ14:BS15"/>
    <mergeCell ref="BM15:BP15"/>
    <mergeCell ref="DK12:DN13"/>
    <mergeCell ref="DA13:DD13"/>
    <mergeCell ref="CE12:CH13"/>
    <mergeCell ref="CI12:CJ13"/>
    <mergeCell ref="CK12:CL13"/>
    <mergeCell ref="CM12:CN13"/>
    <mergeCell ref="CO12:CQ13"/>
    <mergeCell ref="CR12:CT12"/>
    <mergeCell ref="CR13:CT13"/>
    <mergeCell ref="BG12:BI13"/>
    <mergeCell ref="BJ12:BL13"/>
    <mergeCell ref="BM12:BP12"/>
    <mergeCell ref="BQ12:BS13"/>
    <mergeCell ref="BT12:BV13"/>
    <mergeCell ref="BW12:BZ13"/>
    <mergeCell ref="BM13:BP13"/>
    <mergeCell ref="DK14:DN15"/>
    <mergeCell ref="DH14:DJ15"/>
    <mergeCell ref="AU12:AV13"/>
    <mergeCell ref="AW12:AX13"/>
    <mergeCell ref="AY12:AZ13"/>
    <mergeCell ref="BA12:BC13"/>
    <mergeCell ref="BD12:BF12"/>
    <mergeCell ref="BD13:BF13"/>
    <mergeCell ref="CX10:CZ11"/>
    <mergeCell ref="DA10:DD10"/>
    <mergeCell ref="DE10:DG11"/>
    <mergeCell ref="DH10:DJ11"/>
    <mergeCell ref="DK10:DN11"/>
    <mergeCell ref="C11:S13"/>
    <mergeCell ref="BD11:BF11"/>
    <mergeCell ref="BM11:BP11"/>
    <mergeCell ref="CR11:CT11"/>
    <mergeCell ref="DA11:DD11"/>
    <mergeCell ref="CI10:CJ11"/>
    <mergeCell ref="CK10:CL11"/>
    <mergeCell ref="CM10:CN11"/>
    <mergeCell ref="CO10:CQ11"/>
    <mergeCell ref="CR10:CT10"/>
    <mergeCell ref="CU10:CW11"/>
    <mergeCell ref="BJ10:BL11"/>
    <mergeCell ref="BM10:BP10"/>
    <mergeCell ref="BQ10:BS11"/>
    <mergeCell ref="BT10:BV11"/>
    <mergeCell ref="BW10:BZ11"/>
    <mergeCell ref="CU12:CW13"/>
    <mergeCell ref="CX12:CZ13"/>
    <mergeCell ref="DA12:DD12"/>
    <mergeCell ref="DE12:DG13"/>
    <mergeCell ref="DH12:DJ13"/>
    <mergeCell ref="DK9:DN9"/>
    <mergeCell ref="C10:G10"/>
    <mergeCell ref="H10:V10"/>
    <mergeCell ref="AQ10:AT11"/>
    <mergeCell ref="AU10:AV11"/>
    <mergeCell ref="AW10:AX11"/>
    <mergeCell ref="AY10:AZ11"/>
    <mergeCell ref="BA10:BC11"/>
    <mergeCell ref="BD10:BF10"/>
    <mergeCell ref="BG10:BI11"/>
    <mergeCell ref="CK9:CL9"/>
    <mergeCell ref="CM9:CN9"/>
    <mergeCell ref="CR9:CT9"/>
    <mergeCell ref="DA9:DD9"/>
    <mergeCell ref="DE9:DG9"/>
    <mergeCell ref="DH9:DJ9"/>
    <mergeCell ref="CO8:CQ9"/>
    <mergeCell ref="CR8:CT8"/>
    <mergeCell ref="CU8:CW9"/>
    <mergeCell ref="CX8:CZ9"/>
    <mergeCell ref="DA8:DN8"/>
    <mergeCell ref="C9:G9"/>
    <mergeCell ref="H9:M9"/>
    <mergeCell ref="N9:Q9"/>
    <mergeCell ref="R9:V9"/>
    <mergeCell ref="BG8:BI9"/>
    <mergeCell ref="BJ8:BL9"/>
    <mergeCell ref="BM8:BZ8"/>
    <mergeCell ref="BM9:BP9"/>
    <mergeCell ref="BQ9:BS9"/>
    <mergeCell ref="BT9:BV9"/>
    <mergeCell ref="BW9:BZ9"/>
    <mergeCell ref="AU8:AV9"/>
    <mergeCell ref="AW8:AZ8"/>
    <mergeCell ref="BA8:BC9"/>
    <mergeCell ref="BD8:BF8"/>
    <mergeCell ref="AW9:AX9"/>
    <mergeCell ref="AY9:AZ9"/>
    <mergeCell ref="BD9:BF9"/>
    <mergeCell ref="BW7:BZ7"/>
    <mergeCell ref="C7:G8"/>
    <mergeCell ref="H7:L7"/>
    <mergeCell ref="N7:V8"/>
    <mergeCell ref="Y7:AA7"/>
    <mergeCell ref="AB7:AL7"/>
    <mergeCell ref="AW7:AX7"/>
    <mergeCell ref="H8:L8"/>
    <mergeCell ref="Y8:AA8"/>
    <mergeCell ref="AB8:AE8"/>
    <mergeCell ref="AF8:AH8"/>
    <mergeCell ref="AU6:AV7"/>
    <mergeCell ref="AW6:AZ6"/>
    <mergeCell ref="BA6:BC7"/>
    <mergeCell ref="AY7:AZ7"/>
    <mergeCell ref="CK6:CN6"/>
    <mergeCell ref="CO6:CQ7"/>
    <mergeCell ref="CR6:CT6"/>
    <mergeCell ref="CU6:CW7"/>
    <mergeCell ref="CX6:CZ7"/>
    <mergeCell ref="DA6:DN6"/>
    <mergeCell ref="DH7:DJ7"/>
    <mergeCell ref="DK7:DN7"/>
    <mergeCell ref="DE7:DG7"/>
    <mergeCell ref="DA7:DD7"/>
    <mergeCell ref="BD6:BF6"/>
    <mergeCell ref="BG6:BI7"/>
    <mergeCell ref="BJ6:BL7"/>
    <mergeCell ref="BM6:BZ6"/>
    <mergeCell ref="BD7:BF7"/>
    <mergeCell ref="BM7:BP7"/>
    <mergeCell ref="BQ7:BS7"/>
    <mergeCell ref="BT7:BV7"/>
    <mergeCell ref="CR7:CT7"/>
    <mergeCell ref="CM7:CN7"/>
    <mergeCell ref="CK7:CL7"/>
    <mergeCell ref="CI6:CJ7"/>
    <mergeCell ref="CE6:CH7"/>
    <mergeCell ref="BU2:BZ2"/>
    <mergeCell ref="P4:Q5"/>
    <mergeCell ref="Y4:AA4"/>
    <mergeCell ref="AB4:AI4"/>
    <mergeCell ref="Y5:AA5"/>
    <mergeCell ref="AB5:AC5"/>
    <mergeCell ref="AE5:AF5"/>
    <mergeCell ref="C1:M2"/>
    <mergeCell ref="P2:Y3"/>
    <mergeCell ref="AD2:AF2"/>
    <mergeCell ref="AG2:AL2"/>
    <mergeCell ref="BD2:BM3"/>
    <mergeCell ref="BR2:BT2"/>
    <mergeCell ref="Y24:AB24"/>
    <mergeCell ref="AC24:AE25"/>
    <mergeCell ref="AF24:AH25"/>
    <mergeCell ref="AI24:AL25"/>
    <mergeCell ref="P25:R25"/>
    <mergeCell ref="Y25:AB25"/>
    <mergeCell ref="G18:H19"/>
    <mergeCell ref="I18:J19"/>
    <mergeCell ref="K18:L19"/>
    <mergeCell ref="M18:O19"/>
    <mergeCell ref="P18:R18"/>
    <mergeCell ref="P19:R19"/>
    <mergeCell ref="G22:H23"/>
    <mergeCell ref="I22:J23"/>
    <mergeCell ref="Y6:AA6"/>
    <mergeCell ref="AB6:AL6"/>
    <mergeCell ref="AQ6:AT7"/>
    <mergeCell ref="AI8:AL8"/>
    <mergeCell ref="AQ8:AT9"/>
    <mergeCell ref="AQ12:AT13"/>
    <mergeCell ref="I15:J15"/>
    <mergeCell ref="K15:L15"/>
    <mergeCell ref="P15:R15"/>
    <mergeCell ref="Y15:AB15"/>
    <mergeCell ref="AC15:AE15"/>
    <mergeCell ref="AF15:AH15"/>
    <mergeCell ref="AI15:AL15"/>
    <mergeCell ref="V14:X15"/>
    <mergeCell ref="Y14:AL14"/>
    <mergeCell ref="AQ14:AT15"/>
    <mergeCell ref="AQ18:AT19"/>
    <mergeCell ref="AF22:AH23"/>
    <mergeCell ref="C34:F35"/>
    <mergeCell ref="G34:H35"/>
    <mergeCell ref="I34:J35"/>
    <mergeCell ref="K34:L35"/>
    <mergeCell ref="M34:O35"/>
    <mergeCell ref="P34:R34"/>
    <mergeCell ref="S34:U35"/>
    <mergeCell ref="V34:X35"/>
    <mergeCell ref="Y34:AB34"/>
    <mergeCell ref="AC34:AE35"/>
    <mergeCell ref="AF34:AH35"/>
    <mergeCell ref="AI34:AL35"/>
    <mergeCell ref="P35:R35"/>
    <mergeCell ref="Y35:AB35"/>
    <mergeCell ref="C18:F19"/>
    <mergeCell ref="AQ22:AT23"/>
    <mergeCell ref="C20:F21"/>
    <mergeCell ref="G20:H21"/>
    <mergeCell ref="I20:J21"/>
    <mergeCell ref="X10:Z10"/>
    <mergeCell ref="AA10:AE10"/>
    <mergeCell ref="AF10:AH10"/>
    <mergeCell ref="AI10:AM10"/>
    <mergeCell ref="X11:Z11"/>
    <mergeCell ref="AA11:AE11"/>
    <mergeCell ref="AF11:AH11"/>
    <mergeCell ref="AI11:AM11"/>
    <mergeCell ref="X12:Z12"/>
    <mergeCell ref="AA12:AM12"/>
    <mergeCell ref="C24:F25"/>
    <mergeCell ref="G24:H25"/>
    <mergeCell ref="I24:J25"/>
    <mergeCell ref="K24:L25"/>
    <mergeCell ref="M24:O25"/>
    <mergeCell ref="P24:R24"/>
    <mergeCell ref="S24:U25"/>
    <mergeCell ref="V24:X25"/>
    <mergeCell ref="K20:L21"/>
    <mergeCell ref="M20:O21"/>
    <mergeCell ref="P20:R20"/>
    <mergeCell ref="P21:R21"/>
    <mergeCell ref="AI22:AL23"/>
    <mergeCell ref="Y23:AB23"/>
    <mergeCell ref="C22:F23"/>
    <mergeCell ref="K22:L23"/>
    <mergeCell ref="M22:O23"/>
    <mergeCell ref="P22:R22"/>
    <mergeCell ref="P23:R23"/>
  </mergeCells>
  <phoneticPr fontId="2"/>
  <dataValidations count="1">
    <dataValidation type="list" allowBlank="1" showInputMessage="1" showErrorMessage="1" sqref="M7:M8">
      <formula1>"✔"</formula1>
    </dataValidation>
  </dataValidations>
  <printOptions horizontalCentered="1" verticalCentered="1"/>
  <pageMargins left="0" right="0" top="0" bottom="0" header="0.19685039370078741" footer="7.874015748031496E-2"/>
  <pageSetup paperSize="9" scale="99" orientation="portrait" r:id="rId1"/>
  <headerFooter>
    <oddFooter>&amp;P ページ</oddFooter>
  </headerFooter>
  <colBreaks count="2" manualBreakCount="2">
    <brk id="40" max="1048575" man="1"/>
    <brk id="80" max="70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B1:Y79"/>
  <sheetViews>
    <sheetView showGridLines="0" view="pageBreakPreview" zoomScale="55" zoomScaleNormal="100" zoomScaleSheetLayoutView="55" workbookViewId="0">
      <selection activeCell="P5" activeCellId="1" sqref="F9:F40 P5:P40"/>
    </sheetView>
  </sheetViews>
  <sheetFormatPr defaultRowHeight="13.5" outlineLevelRow="1" x14ac:dyDescent="0.15"/>
  <cols>
    <col min="1" max="1" width="2.625" customWidth="1"/>
    <col min="2" max="2" width="10.625" style="455" customWidth="1"/>
    <col min="3" max="3" width="13.625" customWidth="1"/>
    <col min="4" max="4" width="2.625" style="230" bestFit="1" customWidth="1"/>
    <col min="5" max="5" width="13.625" style="230" customWidth="1"/>
    <col min="6" max="6" width="6.625" customWidth="1"/>
    <col min="7" max="10" width="9.625" style="231" customWidth="1"/>
    <col min="11" max="11" width="10.625" style="233" customWidth="1"/>
    <col min="12" max="12" width="10.625" style="455" customWidth="1"/>
    <col min="13" max="13" width="13.625" customWidth="1"/>
    <col min="14" max="14" width="2.625" style="230" bestFit="1" customWidth="1"/>
    <col min="15" max="15" width="13.625" style="230" customWidth="1"/>
    <col min="16" max="16" width="6.625" customWidth="1"/>
    <col min="17" max="20" width="9.625" style="231" customWidth="1"/>
    <col min="21" max="21" width="10.625" style="233" customWidth="1"/>
  </cols>
  <sheetData>
    <row r="1" spans="2:25" ht="12.95" customHeight="1" x14ac:dyDescent="0.15">
      <c r="C1" s="1216" t="s">
        <v>196</v>
      </c>
      <c r="D1" s="1216"/>
      <c r="E1" s="1216"/>
      <c r="F1" s="1216"/>
      <c r="G1" s="1216"/>
      <c r="H1" s="1216"/>
      <c r="I1" s="1216"/>
      <c r="J1" s="1216"/>
      <c r="K1" s="372" t="s">
        <v>269</v>
      </c>
      <c r="L1" s="1216" t="s">
        <v>196</v>
      </c>
      <c r="M1" s="1216"/>
      <c r="N1" s="1216"/>
      <c r="O1" s="1216"/>
      <c r="P1" s="1216"/>
      <c r="Q1" s="1216"/>
      <c r="R1" s="1216"/>
      <c r="S1" s="1216"/>
      <c r="T1" s="1216"/>
      <c r="U1" s="1216"/>
    </row>
    <row r="2" spans="2:25" ht="12.95" customHeight="1" x14ac:dyDescent="0.15">
      <c r="B2" s="456"/>
      <c r="C2" s="1216"/>
      <c r="D2" s="1216"/>
      <c r="E2" s="1216"/>
      <c r="F2" s="1216"/>
      <c r="G2" s="1216"/>
      <c r="H2" s="1216"/>
      <c r="I2" s="1216"/>
      <c r="J2" s="1216"/>
      <c r="K2" s="370"/>
      <c r="L2" s="1216"/>
      <c r="M2" s="1216"/>
      <c r="N2" s="1216"/>
      <c r="O2" s="1216"/>
      <c r="P2" s="1216"/>
      <c r="Q2" s="1216"/>
      <c r="R2" s="1216"/>
      <c r="S2" s="1216"/>
      <c r="T2" s="1216"/>
      <c r="U2" s="1216"/>
    </row>
    <row r="3" spans="2:25" ht="14.25" thickBot="1" x14ac:dyDescent="0.2">
      <c r="B3" s="457"/>
      <c r="C3" s="1"/>
      <c r="D3" s="244"/>
      <c r="E3" s="244"/>
      <c r="F3" s="1"/>
      <c r="G3" s="248"/>
      <c r="H3" s="248"/>
      <c r="I3" s="248"/>
      <c r="J3" s="248"/>
      <c r="K3" s="249"/>
      <c r="L3" s="463"/>
      <c r="M3" s="1"/>
      <c r="N3" s="244"/>
      <c r="O3" s="244"/>
      <c r="P3" s="245" t="s">
        <v>198</v>
      </c>
      <c r="Q3" s="246" t="s">
        <v>197</v>
      </c>
      <c r="R3" s="246"/>
      <c r="S3" s="246"/>
      <c r="T3" s="246"/>
      <c r="U3" s="246"/>
    </row>
    <row r="4" spans="2:25" ht="20.100000000000001" customHeight="1" thickBot="1" x14ac:dyDescent="0.2">
      <c r="B4" s="1217">
        <v>10</v>
      </c>
      <c r="C4" s="1219" t="s">
        <v>210</v>
      </c>
      <c r="D4" s="1219"/>
      <c r="E4" s="1221" t="s">
        <v>211</v>
      </c>
      <c r="F4" s="1223">
        <f>SUM(J4,J5)</f>
        <v>27190</v>
      </c>
      <c r="G4" s="1223"/>
      <c r="H4" s="1224"/>
      <c r="I4" s="255" t="s">
        <v>208</v>
      </c>
      <c r="J4" s="1227">
        <f>SUM(K41,U41)-J5</f>
        <v>24719</v>
      </c>
      <c r="K4" s="1228"/>
      <c r="L4" s="459" t="s">
        <v>117</v>
      </c>
      <c r="M4" s="1229" t="s">
        <v>192</v>
      </c>
      <c r="N4" s="1230"/>
      <c r="O4" s="1230"/>
      <c r="P4" s="453" t="s">
        <v>296</v>
      </c>
      <c r="Q4" s="258" t="s">
        <v>190</v>
      </c>
      <c r="R4" s="258" t="s">
        <v>189</v>
      </c>
      <c r="S4" s="258" t="s">
        <v>191</v>
      </c>
      <c r="T4" s="259"/>
      <c r="U4" s="260" t="s">
        <v>188</v>
      </c>
    </row>
    <row r="5" spans="2:25" s="4" customFormat="1" ht="20.100000000000001" customHeight="1" thickBot="1" x14ac:dyDescent="0.2">
      <c r="B5" s="1218"/>
      <c r="C5" s="1220"/>
      <c r="D5" s="1220"/>
      <c r="E5" s="1222"/>
      <c r="F5" s="1225"/>
      <c r="G5" s="1225"/>
      <c r="H5" s="1226"/>
      <c r="I5" s="256" t="s">
        <v>116</v>
      </c>
      <c r="J5" s="1231">
        <f>ROUNDDOWN(SUM(K41,U41)*0.1/1.1,0)</f>
        <v>2471</v>
      </c>
      <c r="K5" s="1232"/>
      <c r="L5" s="460">
        <v>45209</v>
      </c>
      <c r="M5" s="356" t="s">
        <v>265</v>
      </c>
      <c r="N5" s="270" t="s">
        <v>194</v>
      </c>
      <c r="O5" s="359" t="s">
        <v>266</v>
      </c>
      <c r="P5" s="473">
        <v>1</v>
      </c>
      <c r="Q5" s="360"/>
      <c r="R5" s="360"/>
      <c r="S5" s="360">
        <v>360</v>
      </c>
      <c r="T5" s="361"/>
      <c r="U5" s="261">
        <f t="shared" ref="U5:U41" si="0">SUM(Q5:T5)</f>
        <v>360</v>
      </c>
    </row>
    <row r="6" spans="2:25" ht="20.100000000000001" customHeight="1" thickBot="1" x14ac:dyDescent="0.2">
      <c r="B6" s="458" t="s">
        <v>205</v>
      </c>
      <c r="C6" s="254" t="s">
        <v>206</v>
      </c>
      <c r="D6" s="251"/>
      <c r="E6" s="251"/>
      <c r="F6" s="251"/>
      <c r="G6" s="252"/>
      <c r="H6" s="252"/>
      <c r="I6" s="252"/>
      <c r="J6" s="252"/>
      <c r="K6" s="329"/>
      <c r="L6" s="464">
        <v>45210</v>
      </c>
      <c r="M6" s="358" t="s">
        <v>265</v>
      </c>
      <c r="N6" s="330" t="s">
        <v>194</v>
      </c>
      <c r="O6" s="365" t="s">
        <v>266</v>
      </c>
      <c r="P6" s="474">
        <v>1</v>
      </c>
      <c r="Q6" s="363"/>
      <c r="R6" s="363"/>
      <c r="S6" s="363">
        <v>360</v>
      </c>
      <c r="T6" s="364"/>
      <c r="U6" s="262">
        <f t="shared" si="0"/>
        <v>360</v>
      </c>
    </row>
    <row r="7" spans="2:25" ht="20.100000000000001" customHeight="1" thickBot="1" x14ac:dyDescent="0.2">
      <c r="B7" s="459" t="s">
        <v>193</v>
      </c>
      <c r="C7" s="1233">
        <f>'請求書様式B-1'!H15</f>
        <v>0</v>
      </c>
      <c r="D7" s="1234"/>
      <c r="E7" s="1234"/>
      <c r="F7" s="1234"/>
      <c r="G7" s="1234"/>
      <c r="H7" s="1234"/>
      <c r="I7" s="1234"/>
      <c r="J7" s="1234"/>
      <c r="K7" s="1235"/>
      <c r="L7" s="461">
        <v>45211</v>
      </c>
      <c r="M7" s="358" t="s">
        <v>265</v>
      </c>
      <c r="N7" s="330" t="s">
        <v>194</v>
      </c>
      <c r="O7" s="365" t="s">
        <v>266</v>
      </c>
      <c r="P7" s="474">
        <v>1</v>
      </c>
      <c r="Q7" s="363"/>
      <c r="R7" s="363"/>
      <c r="S7" s="363">
        <v>360</v>
      </c>
      <c r="T7" s="364"/>
      <c r="U7" s="262">
        <f t="shared" si="0"/>
        <v>360</v>
      </c>
    </row>
    <row r="8" spans="2:25" ht="20.100000000000001" customHeight="1" thickBot="1" x14ac:dyDescent="0.2">
      <c r="B8" s="459" t="s">
        <v>117</v>
      </c>
      <c r="C8" s="1229" t="s">
        <v>192</v>
      </c>
      <c r="D8" s="1230"/>
      <c r="E8" s="1230"/>
      <c r="F8" s="453" t="s">
        <v>296</v>
      </c>
      <c r="G8" s="258" t="s">
        <v>190</v>
      </c>
      <c r="H8" s="258" t="s">
        <v>189</v>
      </c>
      <c r="I8" s="258" t="s">
        <v>191</v>
      </c>
      <c r="J8" s="259"/>
      <c r="K8" s="260" t="s">
        <v>188</v>
      </c>
      <c r="L8" s="421"/>
      <c r="M8" s="234"/>
      <c r="N8" s="330" t="s">
        <v>194</v>
      </c>
      <c r="O8" s="242"/>
      <c r="P8" s="471"/>
      <c r="Q8" s="235"/>
      <c r="R8" s="235"/>
      <c r="S8" s="235"/>
      <c r="T8" s="236"/>
      <c r="U8" s="262">
        <f t="shared" si="0"/>
        <v>0</v>
      </c>
      <c r="Y8" s="1236"/>
    </row>
    <row r="9" spans="2:25" ht="20.100000000000001" customHeight="1" thickBot="1" x14ac:dyDescent="0.2">
      <c r="B9" s="460">
        <v>45200</v>
      </c>
      <c r="C9" s="356" t="s">
        <v>265</v>
      </c>
      <c r="D9" s="270" t="s">
        <v>194</v>
      </c>
      <c r="E9" s="359" t="s">
        <v>266</v>
      </c>
      <c r="F9" s="468">
        <v>1</v>
      </c>
      <c r="G9" s="360">
        <v>1800</v>
      </c>
      <c r="H9" s="360"/>
      <c r="I9" s="360"/>
      <c r="J9" s="361"/>
      <c r="K9" s="261">
        <f t="shared" ref="K9:K40" si="1">SUM(G9:J9)</f>
        <v>1800</v>
      </c>
      <c r="L9" s="421"/>
      <c r="M9" s="234"/>
      <c r="N9" s="330" t="s">
        <v>194</v>
      </c>
      <c r="O9" s="242"/>
      <c r="P9" s="471"/>
      <c r="Q9" s="235"/>
      <c r="R9" s="235"/>
      <c r="S9" s="235"/>
      <c r="T9" s="236"/>
      <c r="U9" s="262">
        <f t="shared" si="0"/>
        <v>0</v>
      </c>
      <c r="Y9" s="1237"/>
    </row>
    <row r="10" spans="2:25" ht="20.100000000000001" customHeight="1" x14ac:dyDescent="0.15">
      <c r="B10" s="461">
        <v>45201</v>
      </c>
      <c r="C10" s="357" t="s">
        <v>267</v>
      </c>
      <c r="D10" s="330" t="s">
        <v>194</v>
      </c>
      <c r="E10" s="362" t="s">
        <v>268</v>
      </c>
      <c r="F10" s="469">
        <v>1</v>
      </c>
      <c r="G10" s="363">
        <v>720</v>
      </c>
      <c r="H10" s="363">
        <v>10500</v>
      </c>
      <c r="I10" s="363">
        <v>1200</v>
      </c>
      <c r="J10" s="364"/>
      <c r="K10" s="262">
        <f t="shared" si="1"/>
        <v>12420</v>
      </c>
      <c r="L10" s="421"/>
      <c r="M10" s="234"/>
      <c r="N10" s="330" t="s">
        <v>194</v>
      </c>
      <c r="O10" s="242"/>
      <c r="P10" s="471"/>
      <c r="Q10" s="235"/>
      <c r="R10" s="235"/>
      <c r="S10" s="235"/>
      <c r="T10" s="236"/>
      <c r="U10" s="262">
        <f t="shared" si="0"/>
        <v>0</v>
      </c>
    </row>
    <row r="11" spans="2:25" ht="20.100000000000001" customHeight="1" x14ac:dyDescent="0.15">
      <c r="B11" s="461">
        <v>45202</v>
      </c>
      <c r="C11" s="358" t="s">
        <v>265</v>
      </c>
      <c r="D11" s="330" t="s">
        <v>194</v>
      </c>
      <c r="E11" s="365" t="s">
        <v>266</v>
      </c>
      <c r="F11" s="469">
        <v>1</v>
      </c>
      <c r="G11" s="363">
        <v>10450</v>
      </c>
      <c r="H11" s="363"/>
      <c r="I11" s="363">
        <v>1440</v>
      </c>
      <c r="J11" s="364"/>
      <c r="K11" s="262">
        <f t="shared" si="1"/>
        <v>11890</v>
      </c>
      <c r="L11" s="421"/>
      <c r="M11" s="234"/>
      <c r="N11" s="330" t="s">
        <v>194</v>
      </c>
      <c r="O11" s="242"/>
      <c r="P11" s="471"/>
      <c r="Q11" s="235"/>
      <c r="R11" s="235"/>
      <c r="S11" s="235"/>
      <c r="T11" s="236"/>
      <c r="U11" s="262">
        <f t="shared" si="0"/>
        <v>0</v>
      </c>
    </row>
    <row r="12" spans="2:25" ht="20.100000000000001" customHeight="1" x14ac:dyDescent="0.15">
      <c r="B12" s="421"/>
      <c r="C12" s="234"/>
      <c r="D12" s="330" t="s">
        <v>194</v>
      </c>
      <c r="E12" s="242"/>
      <c r="F12" s="470"/>
      <c r="G12" s="235"/>
      <c r="H12" s="235"/>
      <c r="I12" s="235"/>
      <c r="J12" s="236"/>
      <c r="K12" s="262">
        <f t="shared" si="1"/>
        <v>0</v>
      </c>
      <c r="L12" s="421"/>
      <c r="M12" s="234"/>
      <c r="N12" s="330" t="s">
        <v>194</v>
      </c>
      <c r="O12" s="242"/>
      <c r="P12" s="471"/>
      <c r="Q12" s="235"/>
      <c r="R12" s="235"/>
      <c r="S12" s="235"/>
      <c r="T12" s="236"/>
      <c r="U12" s="262">
        <f t="shared" si="0"/>
        <v>0</v>
      </c>
    </row>
    <row r="13" spans="2:25" ht="20.100000000000001" customHeight="1" x14ac:dyDescent="0.15">
      <c r="B13" s="421"/>
      <c r="C13" s="234"/>
      <c r="D13" s="330" t="s">
        <v>194</v>
      </c>
      <c r="E13" s="242"/>
      <c r="F13" s="470"/>
      <c r="G13" s="235"/>
      <c r="H13" s="235"/>
      <c r="I13" s="235"/>
      <c r="J13" s="236"/>
      <c r="K13" s="262">
        <f t="shared" si="1"/>
        <v>0</v>
      </c>
      <c r="L13" s="421"/>
      <c r="M13" s="234"/>
      <c r="N13" s="330" t="s">
        <v>194</v>
      </c>
      <c r="O13" s="242"/>
      <c r="P13" s="471"/>
      <c r="Q13" s="235"/>
      <c r="R13" s="235"/>
      <c r="S13" s="235"/>
      <c r="T13" s="236"/>
      <c r="U13" s="262">
        <f t="shared" si="0"/>
        <v>0</v>
      </c>
    </row>
    <row r="14" spans="2:25" ht="20.100000000000001" customHeight="1" x14ac:dyDescent="0.15">
      <c r="B14" s="421"/>
      <c r="C14" s="234"/>
      <c r="D14" s="330" t="s">
        <v>194</v>
      </c>
      <c r="E14" s="242"/>
      <c r="F14" s="470"/>
      <c r="G14" s="235"/>
      <c r="H14" s="235"/>
      <c r="I14" s="235"/>
      <c r="J14" s="236"/>
      <c r="K14" s="262">
        <f t="shared" si="1"/>
        <v>0</v>
      </c>
      <c r="L14" s="421"/>
      <c r="M14" s="234"/>
      <c r="N14" s="330" t="s">
        <v>194</v>
      </c>
      <c r="O14" s="242"/>
      <c r="P14" s="471"/>
      <c r="Q14" s="235"/>
      <c r="R14" s="235"/>
      <c r="S14" s="235"/>
      <c r="T14" s="236"/>
      <c r="U14" s="262">
        <f t="shared" si="0"/>
        <v>0</v>
      </c>
    </row>
    <row r="15" spans="2:25" ht="20.100000000000001" customHeight="1" x14ac:dyDescent="0.15">
      <c r="B15" s="421"/>
      <c r="C15" s="234"/>
      <c r="D15" s="330" t="s">
        <v>194</v>
      </c>
      <c r="E15" s="242"/>
      <c r="F15" s="470"/>
      <c r="G15" s="235"/>
      <c r="H15" s="235"/>
      <c r="I15" s="235"/>
      <c r="J15" s="236"/>
      <c r="K15" s="262">
        <f t="shared" si="1"/>
        <v>0</v>
      </c>
      <c r="L15" s="421"/>
      <c r="M15" s="234"/>
      <c r="N15" s="330" t="s">
        <v>194</v>
      </c>
      <c r="O15" s="242"/>
      <c r="P15" s="471"/>
      <c r="Q15" s="235"/>
      <c r="R15" s="235"/>
      <c r="S15" s="235"/>
      <c r="T15" s="236"/>
      <c r="U15" s="262">
        <f t="shared" si="0"/>
        <v>0</v>
      </c>
    </row>
    <row r="16" spans="2:25" ht="20.100000000000001" customHeight="1" x14ac:dyDescent="0.15">
      <c r="B16" s="421"/>
      <c r="C16" s="234"/>
      <c r="D16" s="330" t="s">
        <v>194</v>
      </c>
      <c r="E16" s="242"/>
      <c r="F16" s="470"/>
      <c r="G16" s="235"/>
      <c r="H16" s="235"/>
      <c r="I16" s="235"/>
      <c r="J16" s="236"/>
      <c r="K16" s="262">
        <f t="shared" si="1"/>
        <v>0</v>
      </c>
      <c r="L16" s="421"/>
      <c r="M16" s="234"/>
      <c r="N16" s="330" t="s">
        <v>194</v>
      </c>
      <c r="O16" s="242"/>
      <c r="P16" s="471"/>
      <c r="Q16" s="235"/>
      <c r="R16" s="235"/>
      <c r="S16" s="235"/>
      <c r="T16" s="236"/>
      <c r="U16" s="262">
        <f t="shared" si="0"/>
        <v>0</v>
      </c>
    </row>
    <row r="17" spans="2:21" ht="20.100000000000001" customHeight="1" x14ac:dyDescent="0.15">
      <c r="B17" s="421"/>
      <c r="C17" s="234"/>
      <c r="D17" s="330" t="s">
        <v>194</v>
      </c>
      <c r="E17" s="242"/>
      <c r="F17" s="470"/>
      <c r="G17" s="235"/>
      <c r="H17" s="235"/>
      <c r="I17" s="235"/>
      <c r="J17" s="236"/>
      <c r="K17" s="262">
        <f t="shared" si="1"/>
        <v>0</v>
      </c>
      <c r="L17" s="421"/>
      <c r="M17" s="234"/>
      <c r="N17" s="330" t="s">
        <v>194</v>
      </c>
      <c r="O17" s="242"/>
      <c r="P17" s="471"/>
      <c r="Q17" s="235"/>
      <c r="R17" s="235"/>
      <c r="S17" s="235"/>
      <c r="T17" s="236"/>
      <c r="U17" s="262">
        <f t="shared" si="0"/>
        <v>0</v>
      </c>
    </row>
    <row r="18" spans="2:21" ht="20.100000000000001" customHeight="1" x14ac:dyDescent="0.15">
      <c r="B18" s="421"/>
      <c r="C18" s="234"/>
      <c r="D18" s="330" t="s">
        <v>194</v>
      </c>
      <c r="E18" s="242"/>
      <c r="F18" s="470"/>
      <c r="G18" s="235"/>
      <c r="H18" s="235"/>
      <c r="I18" s="235"/>
      <c r="J18" s="236"/>
      <c r="K18" s="262">
        <f t="shared" si="1"/>
        <v>0</v>
      </c>
      <c r="L18" s="421"/>
      <c r="M18" s="234"/>
      <c r="N18" s="330" t="s">
        <v>194</v>
      </c>
      <c r="O18" s="242"/>
      <c r="P18" s="471"/>
      <c r="Q18" s="235"/>
      <c r="R18" s="235"/>
      <c r="S18" s="235"/>
      <c r="T18" s="236"/>
      <c r="U18" s="262">
        <f t="shared" si="0"/>
        <v>0</v>
      </c>
    </row>
    <row r="19" spans="2:21" ht="20.100000000000001" customHeight="1" x14ac:dyDescent="0.15">
      <c r="B19" s="421"/>
      <c r="C19" s="234"/>
      <c r="D19" s="330" t="s">
        <v>194</v>
      </c>
      <c r="E19" s="242"/>
      <c r="F19" s="470"/>
      <c r="G19" s="235"/>
      <c r="H19" s="235"/>
      <c r="I19" s="235"/>
      <c r="J19" s="236"/>
      <c r="K19" s="262">
        <f t="shared" si="1"/>
        <v>0</v>
      </c>
      <c r="L19" s="421"/>
      <c r="M19" s="234"/>
      <c r="N19" s="330" t="s">
        <v>194</v>
      </c>
      <c r="O19" s="242"/>
      <c r="P19" s="471"/>
      <c r="Q19" s="235"/>
      <c r="R19" s="235"/>
      <c r="S19" s="235"/>
      <c r="T19" s="236"/>
      <c r="U19" s="262">
        <f t="shared" si="0"/>
        <v>0</v>
      </c>
    </row>
    <row r="20" spans="2:21" ht="20.100000000000001" customHeight="1" x14ac:dyDescent="0.15">
      <c r="B20" s="421"/>
      <c r="C20" s="234"/>
      <c r="D20" s="330" t="s">
        <v>194</v>
      </c>
      <c r="E20" s="242"/>
      <c r="F20" s="470"/>
      <c r="G20" s="235"/>
      <c r="H20" s="235"/>
      <c r="I20" s="235"/>
      <c r="J20" s="236"/>
      <c r="K20" s="262">
        <f t="shared" si="1"/>
        <v>0</v>
      </c>
      <c r="L20" s="421"/>
      <c r="M20" s="234"/>
      <c r="N20" s="330" t="s">
        <v>194</v>
      </c>
      <c r="O20" s="242"/>
      <c r="P20" s="471"/>
      <c r="Q20" s="235"/>
      <c r="R20" s="235"/>
      <c r="S20" s="235"/>
      <c r="T20" s="236"/>
      <c r="U20" s="262">
        <f t="shared" si="0"/>
        <v>0</v>
      </c>
    </row>
    <row r="21" spans="2:21" ht="20.100000000000001" customHeight="1" x14ac:dyDescent="0.15">
      <c r="B21" s="421"/>
      <c r="C21" s="234"/>
      <c r="D21" s="330" t="s">
        <v>194</v>
      </c>
      <c r="E21" s="242"/>
      <c r="F21" s="471"/>
      <c r="G21" s="235"/>
      <c r="H21" s="235"/>
      <c r="I21" s="235"/>
      <c r="J21" s="236"/>
      <c r="K21" s="262">
        <f t="shared" si="1"/>
        <v>0</v>
      </c>
      <c r="L21" s="421"/>
      <c r="M21" s="234"/>
      <c r="N21" s="330" t="s">
        <v>194</v>
      </c>
      <c r="O21" s="242"/>
      <c r="P21" s="471"/>
      <c r="Q21" s="235"/>
      <c r="R21" s="235"/>
      <c r="S21" s="235"/>
      <c r="T21" s="236"/>
      <c r="U21" s="262">
        <f t="shared" si="0"/>
        <v>0</v>
      </c>
    </row>
    <row r="22" spans="2:21" ht="20.100000000000001" customHeight="1" x14ac:dyDescent="0.15">
      <c r="B22" s="421"/>
      <c r="C22" s="234"/>
      <c r="D22" s="330" t="s">
        <v>194</v>
      </c>
      <c r="E22" s="242"/>
      <c r="F22" s="471"/>
      <c r="G22" s="235"/>
      <c r="H22" s="235"/>
      <c r="I22" s="235"/>
      <c r="J22" s="236"/>
      <c r="K22" s="262">
        <f t="shared" si="1"/>
        <v>0</v>
      </c>
      <c r="L22" s="421"/>
      <c r="M22" s="234"/>
      <c r="N22" s="330" t="s">
        <v>194</v>
      </c>
      <c r="O22" s="242"/>
      <c r="P22" s="471"/>
      <c r="Q22" s="235"/>
      <c r="R22" s="235"/>
      <c r="S22" s="235"/>
      <c r="T22" s="236"/>
      <c r="U22" s="262">
        <f t="shared" si="0"/>
        <v>0</v>
      </c>
    </row>
    <row r="23" spans="2:21" ht="20.100000000000001" customHeight="1" x14ac:dyDescent="0.15">
      <c r="B23" s="421"/>
      <c r="C23" s="234"/>
      <c r="D23" s="330" t="s">
        <v>194</v>
      </c>
      <c r="E23" s="242"/>
      <c r="F23" s="471"/>
      <c r="G23" s="235"/>
      <c r="H23" s="235"/>
      <c r="I23" s="235"/>
      <c r="J23" s="236"/>
      <c r="K23" s="262">
        <f t="shared" si="1"/>
        <v>0</v>
      </c>
      <c r="L23" s="421"/>
      <c r="M23" s="234"/>
      <c r="N23" s="330" t="s">
        <v>194</v>
      </c>
      <c r="O23" s="242"/>
      <c r="P23" s="471"/>
      <c r="Q23" s="235"/>
      <c r="R23" s="235"/>
      <c r="S23" s="235"/>
      <c r="T23" s="236"/>
      <c r="U23" s="262">
        <f t="shared" si="0"/>
        <v>0</v>
      </c>
    </row>
    <row r="24" spans="2:21" ht="20.100000000000001" customHeight="1" x14ac:dyDescent="0.15">
      <c r="B24" s="421"/>
      <c r="C24" s="234"/>
      <c r="D24" s="330" t="s">
        <v>194</v>
      </c>
      <c r="E24" s="242"/>
      <c r="F24" s="471"/>
      <c r="G24" s="235"/>
      <c r="H24" s="235"/>
      <c r="I24" s="235"/>
      <c r="J24" s="236"/>
      <c r="K24" s="262">
        <f t="shared" si="1"/>
        <v>0</v>
      </c>
      <c r="L24" s="421"/>
      <c r="M24" s="234"/>
      <c r="N24" s="330" t="s">
        <v>194</v>
      </c>
      <c r="O24" s="242"/>
      <c r="P24" s="471"/>
      <c r="Q24" s="235"/>
      <c r="R24" s="235"/>
      <c r="S24" s="235"/>
      <c r="T24" s="236"/>
      <c r="U24" s="262">
        <f t="shared" si="0"/>
        <v>0</v>
      </c>
    </row>
    <row r="25" spans="2:21" ht="20.100000000000001" customHeight="1" x14ac:dyDescent="0.15">
      <c r="B25" s="421"/>
      <c r="C25" s="234"/>
      <c r="D25" s="330" t="s">
        <v>194</v>
      </c>
      <c r="E25" s="242"/>
      <c r="F25" s="471"/>
      <c r="G25" s="235"/>
      <c r="H25" s="235"/>
      <c r="I25" s="235"/>
      <c r="J25" s="236"/>
      <c r="K25" s="262">
        <f t="shared" si="1"/>
        <v>0</v>
      </c>
      <c r="L25" s="421"/>
      <c r="M25" s="234"/>
      <c r="N25" s="330" t="s">
        <v>194</v>
      </c>
      <c r="O25" s="242"/>
      <c r="P25" s="471"/>
      <c r="Q25" s="235"/>
      <c r="R25" s="235"/>
      <c r="S25" s="235"/>
      <c r="T25" s="236"/>
      <c r="U25" s="262">
        <f t="shared" si="0"/>
        <v>0</v>
      </c>
    </row>
    <row r="26" spans="2:21" ht="20.100000000000001" customHeight="1" x14ac:dyDescent="0.15">
      <c r="B26" s="421"/>
      <c r="C26" s="234"/>
      <c r="D26" s="330" t="s">
        <v>194</v>
      </c>
      <c r="E26" s="242"/>
      <c r="F26" s="471"/>
      <c r="G26" s="235"/>
      <c r="H26" s="235"/>
      <c r="I26" s="235"/>
      <c r="J26" s="236"/>
      <c r="K26" s="262">
        <f t="shared" si="1"/>
        <v>0</v>
      </c>
      <c r="L26" s="421"/>
      <c r="M26" s="234"/>
      <c r="N26" s="330" t="s">
        <v>194</v>
      </c>
      <c r="O26" s="242"/>
      <c r="P26" s="471"/>
      <c r="Q26" s="235"/>
      <c r="R26" s="235"/>
      <c r="S26" s="235"/>
      <c r="T26" s="236"/>
      <c r="U26" s="262">
        <f t="shared" ref="U26:U28" si="2">SUM(Q26:T26)</f>
        <v>0</v>
      </c>
    </row>
    <row r="27" spans="2:21" ht="20.100000000000001" customHeight="1" x14ac:dyDescent="0.15">
      <c r="B27" s="421"/>
      <c r="C27" s="234"/>
      <c r="D27" s="330" t="s">
        <v>194</v>
      </c>
      <c r="E27" s="242"/>
      <c r="F27" s="471"/>
      <c r="G27" s="235"/>
      <c r="H27" s="235"/>
      <c r="I27" s="235"/>
      <c r="J27" s="236"/>
      <c r="K27" s="262">
        <f t="shared" si="1"/>
        <v>0</v>
      </c>
      <c r="L27" s="421"/>
      <c r="M27" s="234"/>
      <c r="N27" s="330" t="s">
        <v>194</v>
      </c>
      <c r="O27" s="242"/>
      <c r="P27" s="471"/>
      <c r="Q27" s="235"/>
      <c r="R27" s="235"/>
      <c r="S27" s="235"/>
      <c r="T27" s="236"/>
      <c r="U27" s="262">
        <f t="shared" si="2"/>
        <v>0</v>
      </c>
    </row>
    <row r="28" spans="2:21" ht="20.100000000000001" customHeight="1" x14ac:dyDescent="0.15">
      <c r="B28" s="421"/>
      <c r="C28" s="234"/>
      <c r="D28" s="330" t="s">
        <v>194</v>
      </c>
      <c r="E28" s="242"/>
      <c r="F28" s="471"/>
      <c r="G28" s="235"/>
      <c r="H28" s="235"/>
      <c r="I28" s="235"/>
      <c r="J28" s="236"/>
      <c r="K28" s="262">
        <f t="shared" si="1"/>
        <v>0</v>
      </c>
      <c r="L28" s="421"/>
      <c r="M28" s="234"/>
      <c r="N28" s="330" t="s">
        <v>194</v>
      </c>
      <c r="O28" s="242"/>
      <c r="P28" s="471"/>
      <c r="Q28" s="235"/>
      <c r="R28" s="235"/>
      <c r="S28" s="235"/>
      <c r="T28" s="236"/>
      <c r="U28" s="262">
        <f t="shared" si="2"/>
        <v>0</v>
      </c>
    </row>
    <row r="29" spans="2:21" ht="20.100000000000001" customHeight="1" x14ac:dyDescent="0.15">
      <c r="B29" s="421"/>
      <c r="C29" s="234"/>
      <c r="D29" s="330" t="s">
        <v>194</v>
      </c>
      <c r="E29" s="242"/>
      <c r="F29" s="471"/>
      <c r="G29" s="235"/>
      <c r="H29" s="235"/>
      <c r="I29" s="235"/>
      <c r="J29" s="236"/>
      <c r="K29" s="262">
        <f t="shared" si="1"/>
        <v>0</v>
      </c>
      <c r="L29" s="421"/>
      <c r="M29" s="234"/>
      <c r="N29" s="330" t="s">
        <v>194</v>
      </c>
      <c r="O29" s="242"/>
      <c r="P29" s="471"/>
      <c r="Q29" s="235"/>
      <c r="R29" s="235"/>
      <c r="S29" s="235"/>
      <c r="T29" s="236"/>
      <c r="U29" s="262">
        <f t="shared" si="0"/>
        <v>0</v>
      </c>
    </row>
    <row r="30" spans="2:21" ht="20.100000000000001" customHeight="1" x14ac:dyDescent="0.15">
      <c r="B30" s="421"/>
      <c r="C30" s="234"/>
      <c r="D30" s="330" t="s">
        <v>194</v>
      </c>
      <c r="E30" s="242"/>
      <c r="F30" s="471"/>
      <c r="G30" s="235"/>
      <c r="H30" s="235"/>
      <c r="I30" s="235"/>
      <c r="J30" s="236"/>
      <c r="K30" s="262">
        <f t="shared" si="1"/>
        <v>0</v>
      </c>
      <c r="L30" s="421"/>
      <c r="M30" s="234"/>
      <c r="N30" s="330" t="s">
        <v>194</v>
      </c>
      <c r="O30" s="242"/>
      <c r="P30" s="471"/>
      <c r="Q30" s="235"/>
      <c r="R30" s="235"/>
      <c r="S30" s="235"/>
      <c r="T30" s="236"/>
      <c r="U30" s="262">
        <f t="shared" si="0"/>
        <v>0</v>
      </c>
    </row>
    <row r="31" spans="2:21" ht="20.100000000000001" customHeight="1" x14ac:dyDescent="0.15">
      <c r="B31" s="421"/>
      <c r="C31" s="234"/>
      <c r="D31" s="330" t="s">
        <v>194</v>
      </c>
      <c r="E31" s="242"/>
      <c r="F31" s="471"/>
      <c r="G31" s="235"/>
      <c r="H31" s="235"/>
      <c r="I31" s="235"/>
      <c r="J31" s="236"/>
      <c r="K31" s="262">
        <f t="shared" si="1"/>
        <v>0</v>
      </c>
      <c r="L31" s="421"/>
      <c r="M31" s="234"/>
      <c r="N31" s="330" t="s">
        <v>194</v>
      </c>
      <c r="O31" s="242"/>
      <c r="P31" s="471"/>
      <c r="Q31" s="235"/>
      <c r="R31" s="235"/>
      <c r="S31" s="235"/>
      <c r="T31" s="236"/>
      <c r="U31" s="262">
        <f t="shared" si="0"/>
        <v>0</v>
      </c>
    </row>
    <row r="32" spans="2:21" ht="20.100000000000001" customHeight="1" x14ac:dyDescent="0.15">
      <c r="B32" s="421"/>
      <c r="C32" s="234"/>
      <c r="D32" s="330" t="s">
        <v>194</v>
      </c>
      <c r="E32" s="242"/>
      <c r="F32" s="471"/>
      <c r="G32" s="235"/>
      <c r="H32" s="235"/>
      <c r="I32" s="235"/>
      <c r="J32" s="236"/>
      <c r="K32" s="262">
        <f t="shared" si="1"/>
        <v>0</v>
      </c>
      <c r="L32" s="421"/>
      <c r="M32" s="234"/>
      <c r="N32" s="330" t="s">
        <v>194</v>
      </c>
      <c r="O32" s="242"/>
      <c r="P32" s="471"/>
      <c r="Q32" s="235"/>
      <c r="R32" s="235"/>
      <c r="S32" s="235"/>
      <c r="T32" s="236"/>
      <c r="U32" s="262">
        <f t="shared" si="0"/>
        <v>0</v>
      </c>
    </row>
    <row r="33" spans="2:21" ht="20.100000000000001" customHeight="1" x14ac:dyDescent="0.15">
      <c r="B33" s="421"/>
      <c r="C33" s="234"/>
      <c r="D33" s="330" t="s">
        <v>194</v>
      </c>
      <c r="E33" s="242"/>
      <c r="F33" s="471"/>
      <c r="G33" s="235"/>
      <c r="H33" s="235"/>
      <c r="I33" s="235"/>
      <c r="J33" s="236"/>
      <c r="K33" s="262">
        <f t="shared" si="1"/>
        <v>0</v>
      </c>
      <c r="L33" s="421"/>
      <c r="M33" s="234"/>
      <c r="N33" s="330" t="s">
        <v>194</v>
      </c>
      <c r="O33" s="242"/>
      <c r="P33" s="471"/>
      <c r="Q33" s="235"/>
      <c r="R33" s="235"/>
      <c r="S33" s="235"/>
      <c r="T33" s="236"/>
      <c r="U33" s="262">
        <f t="shared" si="0"/>
        <v>0</v>
      </c>
    </row>
    <row r="34" spans="2:21" ht="20.100000000000001" customHeight="1" x14ac:dyDescent="0.15">
      <c r="B34" s="421"/>
      <c r="C34" s="234"/>
      <c r="D34" s="330" t="s">
        <v>194</v>
      </c>
      <c r="E34" s="242"/>
      <c r="F34" s="471"/>
      <c r="G34" s="235"/>
      <c r="H34" s="235"/>
      <c r="I34" s="235"/>
      <c r="J34" s="236"/>
      <c r="K34" s="262">
        <f t="shared" si="1"/>
        <v>0</v>
      </c>
      <c r="L34" s="421"/>
      <c r="M34" s="234"/>
      <c r="N34" s="330" t="s">
        <v>194</v>
      </c>
      <c r="O34" s="242"/>
      <c r="P34" s="471"/>
      <c r="Q34" s="235"/>
      <c r="R34" s="235"/>
      <c r="S34" s="235"/>
      <c r="T34" s="236"/>
      <c r="U34" s="262">
        <f t="shared" si="0"/>
        <v>0</v>
      </c>
    </row>
    <row r="35" spans="2:21" ht="20.100000000000001" customHeight="1" x14ac:dyDescent="0.15">
      <c r="B35" s="421"/>
      <c r="C35" s="234"/>
      <c r="D35" s="330" t="s">
        <v>194</v>
      </c>
      <c r="E35" s="242"/>
      <c r="F35" s="471"/>
      <c r="G35" s="235"/>
      <c r="H35" s="235"/>
      <c r="I35" s="235"/>
      <c r="J35" s="236"/>
      <c r="K35" s="262">
        <f t="shared" si="1"/>
        <v>0</v>
      </c>
      <c r="L35" s="421"/>
      <c r="M35" s="234"/>
      <c r="N35" s="330" t="s">
        <v>194</v>
      </c>
      <c r="O35" s="242"/>
      <c r="P35" s="471"/>
      <c r="Q35" s="235"/>
      <c r="R35" s="235"/>
      <c r="S35" s="235"/>
      <c r="T35" s="236"/>
      <c r="U35" s="262">
        <f t="shared" si="0"/>
        <v>0</v>
      </c>
    </row>
    <row r="36" spans="2:21" ht="20.100000000000001" customHeight="1" x14ac:dyDescent="0.15">
      <c r="B36" s="421"/>
      <c r="C36" s="234"/>
      <c r="D36" s="330" t="s">
        <v>194</v>
      </c>
      <c r="E36" s="242"/>
      <c r="F36" s="471"/>
      <c r="G36" s="235"/>
      <c r="H36" s="235"/>
      <c r="I36" s="235"/>
      <c r="J36" s="236"/>
      <c r="K36" s="262">
        <f t="shared" si="1"/>
        <v>0</v>
      </c>
      <c r="L36" s="421"/>
      <c r="M36" s="234"/>
      <c r="N36" s="330" t="s">
        <v>194</v>
      </c>
      <c r="O36" s="242"/>
      <c r="P36" s="471"/>
      <c r="Q36" s="235"/>
      <c r="R36" s="235"/>
      <c r="S36" s="235"/>
      <c r="T36" s="236"/>
      <c r="U36" s="262">
        <f t="shared" si="0"/>
        <v>0</v>
      </c>
    </row>
    <row r="37" spans="2:21" ht="20.100000000000001" customHeight="1" x14ac:dyDescent="0.15">
      <c r="B37" s="421"/>
      <c r="C37" s="234"/>
      <c r="D37" s="330" t="s">
        <v>194</v>
      </c>
      <c r="E37" s="242"/>
      <c r="F37" s="471"/>
      <c r="G37" s="235"/>
      <c r="H37" s="235"/>
      <c r="I37" s="235"/>
      <c r="J37" s="236"/>
      <c r="K37" s="262">
        <f t="shared" si="1"/>
        <v>0</v>
      </c>
      <c r="L37" s="421"/>
      <c r="M37" s="234"/>
      <c r="N37" s="330" t="s">
        <v>194</v>
      </c>
      <c r="O37" s="242"/>
      <c r="P37" s="471"/>
      <c r="Q37" s="235"/>
      <c r="R37" s="235"/>
      <c r="S37" s="235"/>
      <c r="T37" s="236"/>
      <c r="U37" s="262">
        <f t="shared" si="0"/>
        <v>0</v>
      </c>
    </row>
    <row r="38" spans="2:21" s="4" customFormat="1" ht="20.100000000000001" customHeight="1" x14ac:dyDescent="0.15">
      <c r="B38" s="421"/>
      <c r="C38" s="234"/>
      <c r="D38" s="330" t="s">
        <v>194</v>
      </c>
      <c r="E38" s="242"/>
      <c r="F38" s="471"/>
      <c r="G38" s="235"/>
      <c r="H38" s="235"/>
      <c r="I38" s="235"/>
      <c r="J38" s="236"/>
      <c r="K38" s="262">
        <f t="shared" si="1"/>
        <v>0</v>
      </c>
      <c r="L38" s="421"/>
      <c r="M38" s="234"/>
      <c r="N38" s="330" t="s">
        <v>194</v>
      </c>
      <c r="O38" s="242"/>
      <c r="P38" s="471"/>
      <c r="Q38" s="235"/>
      <c r="R38" s="235"/>
      <c r="S38" s="235"/>
      <c r="T38" s="236"/>
      <c r="U38" s="262">
        <f t="shared" si="0"/>
        <v>0</v>
      </c>
    </row>
    <row r="39" spans="2:21" ht="20.100000000000001" customHeight="1" x14ac:dyDescent="0.15">
      <c r="B39" s="421"/>
      <c r="C39" s="234"/>
      <c r="D39" s="330" t="s">
        <v>194</v>
      </c>
      <c r="E39" s="242"/>
      <c r="F39" s="471"/>
      <c r="G39" s="235"/>
      <c r="H39" s="235"/>
      <c r="I39" s="235"/>
      <c r="J39" s="236"/>
      <c r="K39" s="262">
        <f t="shared" si="1"/>
        <v>0</v>
      </c>
      <c r="L39" s="421"/>
      <c r="M39" s="234"/>
      <c r="N39" s="330" t="s">
        <v>194</v>
      </c>
      <c r="O39" s="242"/>
      <c r="P39" s="471"/>
      <c r="Q39" s="235"/>
      <c r="R39" s="235"/>
      <c r="S39" s="235"/>
      <c r="T39" s="236"/>
      <c r="U39" s="262">
        <f t="shared" si="0"/>
        <v>0</v>
      </c>
    </row>
    <row r="40" spans="2:21" s="328" customFormat="1" ht="20.100000000000001" customHeight="1" thickBot="1" x14ac:dyDescent="0.2">
      <c r="B40" s="421"/>
      <c r="C40" s="234"/>
      <c r="D40" s="330" t="s">
        <v>194</v>
      </c>
      <c r="E40" s="242"/>
      <c r="F40" s="472"/>
      <c r="G40" s="235"/>
      <c r="H40" s="235"/>
      <c r="I40" s="235"/>
      <c r="J40" s="236"/>
      <c r="K40" s="262">
        <f t="shared" si="1"/>
        <v>0</v>
      </c>
      <c r="L40" s="421"/>
      <c r="M40" s="234"/>
      <c r="N40" s="330" t="s">
        <v>194</v>
      </c>
      <c r="O40" s="242"/>
      <c r="P40" s="472"/>
      <c r="Q40" s="235"/>
      <c r="R40" s="235"/>
      <c r="S40" s="235"/>
      <c r="T40" s="236"/>
      <c r="U40" s="263">
        <f t="shared" si="0"/>
        <v>0</v>
      </c>
    </row>
    <row r="41" spans="2:21" s="4" customFormat="1" ht="20.100000000000001" customHeight="1" thickBot="1" x14ac:dyDescent="0.2">
      <c r="B41" s="1238" t="s">
        <v>195</v>
      </c>
      <c r="C41" s="1230"/>
      <c r="D41" s="1230"/>
      <c r="E41" s="1230"/>
      <c r="F41" s="1239"/>
      <c r="G41" s="264">
        <f t="shared" ref="G41:J41" si="3">SUM(G9:G40)</f>
        <v>12970</v>
      </c>
      <c r="H41" s="264">
        <f t="shared" si="3"/>
        <v>10500</v>
      </c>
      <c r="I41" s="264">
        <f t="shared" si="3"/>
        <v>2640</v>
      </c>
      <c r="J41" s="265">
        <f t="shared" si="3"/>
        <v>0</v>
      </c>
      <c r="K41" s="266">
        <f>SUM(G41:J41)</f>
        <v>26110</v>
      </c>
      <c r="L41" s="1240" t="s">
        <v>195</v>
      </c>
      <c r="M41" s="1241"/>
      <c r="N41" s="1241"/>
      <c r="O41" s="1241"/>
      <c r="P41" s="1242"/>
      <c r="Q41" s="267">
        <f>SUM(Q5:Q40)</f>
        <v>0</v>
      </c>
      <c r="R41" s="267">
        <f>SUM(R5:R40)</f>
        <v>0</v>
      </c>
      <c r="S41" s="267">
        <f>SUM(S5:S40)</f>
        <v>1080</v>
      </c>
      <c r="T41" s="268">
        <f>SUM(T5:T40)</f>
        <v>0</v>
      </c>
      <c r="U41" s="269">
        <f t="shared" si="0"/>
        <v>1080</v>
      </c>
    </row>
    <row r="42" spans="2:21" s="238" customFormat="1" ht="20.100000000000001" hidden="1" customHeight="1" outlineLevel="1" x14ac:dyDescent="0.15">
      <c r="B42" s="462"/>
      <c r="D42" s="239"/>
      <c r="E42" s="239"/>
      <c r="G42" s="240">
        <f>SUMIF($F$14:$F$40,$F$11,G$14:G$40)</f>
        <v>0</v>
      </c>
      <c r="H42" s="240">
        <f>SUMIF($F$14:$F$40,$F$11,H$14:H$40)</f>
        <v>0</v>
      </c>
      <c r="I42" s="240">
        <f>SUMIF($F$14:$F$40,$F$11,I$14:I$40)</f>
        <v>0</v>
      </c>
      <c r="J42" s="240">
        <f>SUMIF($F$14:$F$40,$F$11,J$14:J$40)</f>
        <v>0</v>
      </c>
      <c r="K42" s="241"/>
      <c r="L42" s="455"/>
      <c r="M42"/>
      <c r="N42" s="230"/>
      <c r="O42" s="230"/>
      <c r="P42"/>
      <c r="Q42" s="240">
        <f>SUMIF($P$5:$P$41,$F$11,Q$5:Q$41)</f>
        <v>0</v>
      </c>
      <c r="R42" s="240">
        <f>SUMIF($P$5:$P$41,$F$11,R$5:R$41)</f>
        <v>0</v>
      </c>
      <c r="S42" s="240">
        <f>SUMIF($P$5:$P$41,$F$11,S$5:S$41)</f>
        <v>1080</v>
      </c>
      <c r="T42" s="240">
        <f>SUMIF($P$5:$P$41,$F$11,T$5:T$41)</f>
        <v>0</v>
      </c>
      <c r="U42" s="241"/>
    </row>
    <row r="43" spans="2:21" ht="20.100000000000001" customHeight="1" collapsed="1" x14ac:dyDescent="0.15">
      <c r="L43" s="438"/>
      <c r="M43" s="328"/>
      <c r="N43" s="328"/>
      <c r="O43" s="328"/>
      <c r="P43" s="328"/>
    </row>
    <row r="44" spans="2:21" ht="20.100000000000001" customHeight="1" x14ac:dyDescent="0.15">
      <c r="L44" s="465"/>
      <c r="M44" s="4"/>
      <c r="N44" s="4"/>
      <c r="O44" s="4"/>
      <c r="P44" s="4"/>
    </row>
    <row r="45" spans="2:21" ht="20.100000000000001" customHeight="1" x14ac:dyDescent="0.15">
      <c r="L45" s="462"/>
      <c r="M45" s="238"/>
      <c r="N45" s="239"/>
      <c r="O45" s="239"/>
      <c r="P45" s="238"/>
    </row>
    <row r="46" spans="2:21" ht="20.100000000000001" customHeight="1" x14ac:dyDescent="0.15"/>
    <row r="47" spans="2:21" ht="20.100000000000001" customHeight="1" x14ac:dyDescent="0.15"/>
    <row r="48" spans="2:21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</sheetData>
  <mergeCells count="14">
    <mergeCell ref="C7:K7"/>
    <mergeCell ref="C8:E8"/>
    <mergeCell ref="Y8:Y9"/>
    <mergeCell ref="B41:F41"/>
    <mergeCell ref="L41:P41"/>
    <mergeCell ref="C1:J2"/>
    <mergeCell ref="L1:U2"/>
    <mergeCell ref="B4:B5"/>
    <mergeCell ref="C4:D5"/>
    <mergeCell ref="E4:E5"/>
    <mergeCell ref="F4:H5"/>
    <mergeCell ref="J4:K4"/>
    <mergeCell ref="M4:O4"/>
    <mergeCell ref="J5:K5"/>
  </mergeCells>
  <phoneticPr fontId="2"/>
  <printOptions horizontalCentered="1"/>
  <pageMargins left="0.39370078740157483" right="0.39370078740157483" top="0.59055118110236227" bottom="0.39370078740157483" header="0" footer="7.874015748031496E-2"/>
  <pageSetup paperSize="9" scale="92" orientation="portrait" r:id="rId1"/>
  <headerFooter>
    <oddFooter>&amp;P ページ</oddFooter>
  </headerFooter>
  <colBreaks count="1" manualBreakCount="1">
    <brk id="11" max="4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FF"/>
  </sheetPr>
  <dimension ref="B1:DU76"/>
  <sheetViews>
    <sheetView showGridLines="0" showZeros="0" view="pageBreakPreview" zoomScale="85" zoomScaleNormal="100" zoomScaleSheetLayoutView="85" workbookViewId="0">
      <selection activeCell="B13" sqref="B13:V13"/>
    </sheetView>
  </sheetViews>
  <sheetFormatPr defaultRowHeight="13.5" x14ac:dyDescent="0.15"/>
  <cols>
    <col min="1" max="1" width="2.125" customWidth="1"/>
    <col min="2" max="37" width="2.625" customWidth="1"/>
    <col min="38" max="38" width="2.125" customWidth="1"/>
    <col min="39" max="39" width="2.625" style="185" customWidth="1"/>
    <col min="40" max="40" width="2.125" style="185" customWidth="1"/>
    <col min="41" max="77" width="2.625" customWidth="1"/>
    <col min="78" max="78" width="2.125" customWidth="1"/>
    <col min="79" max="210" width="2.625" customWidth="1"/>
  </cols>
  <sheetData>
    <row r="1" spans="2:125" ht="27.95" customHeight="1" x14ac:dyDescent="0.15"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1536" t="s">
        <v>323</v>
      </c>
      <c r="N1" s="1536"/>
      <c r="O1" s="368"/>
      <c r="P1" s="368"/>
      <c r="Q1" s="845" t="s">
        <v>2</v>
      </c>
      <c r="R1" s="845"/>
      <c r="S1" s="845"/>
      <c r="T1" s="845"/>
      <c r="U1" s="845"/>
      <c r="V1" s="845"/>
      <c r="W1" s="845"/>
      <c r="X1" s="368"/>
      <c r="Y1" s="368"/>
      <c r="Z1" s="368"/>
      <c r="AA1" s="368"/>
      <c r="AB1" s="368"/>
      <c r="AC1" s="368"/>
      <c r="AD1" s="368"/>
      <c r="AE1" s="368"/>
      <c r="AF1" s="368"/>
      <c r="AG1" s="368"/>
      <c r="AH1" s="368"/>
      <c r="AI1" s="368"/>
      <c r="AJ1" s="368"/>
      <c r="AK1" s="368"/>
      <c r="AL1" s="368"/>
      <c r="AM1" s="369" t="s">
        <v>270</v>
      </c>
      <c r="AN1" s="204"/>
      <c r="AO1" s="513"/>
      <c r="AP1" s="513"/>
      <c r="AQ1" s="513"/>
      <c r="AR1" s="513"/>
      <c r="AS1" s="514"/>
      <c r="AT1" s="514"/>
      <c r="AU1" s="514"/>
      <c r="AV1" s="514"/>
      <c r="AW1" s="514"/>
      <c r="AX1" s="514"/>
      <c r="AY1" s="1535" t="s">
        <v>323</v>
      </c>
      <c r="AZ1" s="1535"/>
      <c r="BA1" s="204"/>
      <c r="BB1" s="515"/>
      <c r="BC1" s="515"/>
      <c r="BD1" s="1425" t="s">
        <v>2</v>
      </c>
      <c r="BE1" s="1425"/>
      <c r="BF1" s="1425"/>
      <c r="BG1" s="1425"/>
      <c r="BH1" s="1425"/>
      <c r="BI1" s="1425"/>
      <c r="BJ1" s="1425"/>
      <c r="BK1" s="515"/>
      <c r="BL1" s="515"/>
      <c r="BM1" s="515"/>
      <c r="BN1" s="515"/>
      <c r="BO1" s="515"/>
      <c r="BP1" s="515"/>
      <c r="BQ1" s="515"/>
      <c r="BR1" s="515"/>
      <c r="BS1" s="515"/>
      <c r="BT1" s="515"/>
      <c r="BU1" s="515"/>
      <c r="BV1" s="515"/>
      <c r="BW1" s="516"/>
      <c r="BX1" s="516"/>
      <c r="BY1" s="516"/>
      <c r="BZ1" s="373"/>
      <c r="CA1" s="533"/>
      <c r="CB1" s="1269" t="s">
        <v>337</v>
      </c>
      <c r="CC1" s="1269"/>
      <c r="CD1" s="1269"/>
      <c r="CE1" s="1269"/>
      <c r="CF1" s="1269"/>
      <c r="CG1" s="1269"/>
      <c r="CH1" s="1269"/>
      <c r="CI1" s="1269"/>
      <c r="CJ1" s="1269"/>
      <c r="CK1" s="1269"/>
      <c r="CL1" s="1269"/>
      <c r="CM1" s="1269"/>
      <c r="CN1" s="1269"/>
      <c r="CO1" s="1269"/>
      <c r="CP1" s="1269"/>
      <c r="CQ1" s="1269"/>
      <c r="CR1" s="1269"/>
      <c r="CS1" s="1269"/>
      <c r="CT1" s="1269"/>
      <c r="CU1" s="1269"/>
      <c r="CV1" s="1269"/>
      <c r="CW1" s="1269"/>
      <c r="CX1" s="1269"/>
      <c r="CY1" s="1269"/>
      <c r="CZ1" s="1269"/>
      <c r="DA1" s="1269"/>
      <c r="DB1" s="1269"/>
      <c r="DC1" s="1269"/>
      <c r="DD1" s="1269"/>
      <c r="DE1" s="1269"/>
      <c r="DF1" s="1269"/>
      <c r="DG1" s="1269"/>
      <c r="DH1" s="1269"/>
      <c r="DI1" s="1269"/>
      <c r="DJ1" s="1269"/>
      <c r="DK1" s="1269"/>
      <c r="DL1" s="1269"/>
      <c r="DM1" s="272"/>
      <c r="DN1" s="272"/>
      <c r="DO1" s="272"/>
      <c r="DP1" s="272"/>
      <c r="DQ1" s="272"/>
      <c r="DR1" s="272"/>
      <c r="DS1" s="272"/>
      <c r="DT1" s="272"/>
      <c r="DU1" s="272"/>
    </row>
    <row r="2" spans="2:125" ht="12.95" customHeight="1" x14ac:dyDescent="0.15">
      <c r="B2" s="9"/>
      <c r="C2" s="9"/>
      <c r="D2" s="9"/>
      <c r="E2" s="9"/>
      <c r="M2" s="1536"/>
      <c r="N2" s="1536"/>
      <c r="AD2" s="1455" t="s">
        <v>0</v>
      </c>
      <c r="AE2" s="1455"/>
      <c r="AF2" s="1455"/>
      <c r="AG2" s="1456"/>
      <c r="AH2" s="1456"/>
      <c r="AI2" s="1456"/>
      <c r="AJ2" s="1456"/>
      <c r="AK2" s="1456"/>
      <c r="AL2" s="1456"/>
      <c r="AM2" s="184"/>
      <c r="AN2" s="332"/>
      <c r="AO2" s="513"/>
      <c r="AP2" s="513"/>
      <c r="AQ2" s="513"/>
      <c r="AR2" s="513"/>
      <c r="AS2" s="514"/>
      <c r="AT2" s="514"/>
      <c r="AU2" s="514"/>
      <c r="AV2" s="514"/>
      <c r="AW2" s="514"/>
      <c r="AX2" s="514"/>
      <c r="AY2" s="1535"/>
      <c r="AZ2" s="1535"/>
      <c r="BA2" s="204"/>
      <c r="BB2" s="376"/>
      <c r="BC2" s="376"/>
      <c r="BD2" s="376"/>
      <c r="BE2" s="376"/>
      <c r="BF2" s="376"/>
      <c r="BG2" s="376"/>
      <c r="BH2" s="376"/>
      <c r="BI2" s="376"/>
      <c r="BJ2" s="376"/>
      <c r="BK2" s="376"/>
      <c r="BL2" s="376"/>
      <c r="BM2" s="376"/>
      <c r="BN2" s="376"/>
      <c r="BO2" s="376"/>
      <c r="BP2" s="376"/>
      <c r="BZ2" s="332"/>
      <c r="CA2" s="533"/>
      <c r="CB2" s="1269"/>
      <c r="CC2" s="1269"/>
      <c r="CD2" s="1269"/>
      <c r="CE2" s="1269"/>
      <c r="CF2" s="1269"/>
      <c r="CG2" s="1269"/>
      <c r="CH2" s="1269"/>
      <c r="CI2" s="1269"/>
      <c r="CJ2" s="1269"/>
      <c r="CK2" s="1269"/>
      <c r="CL2" s="1269"/>
      <c r="CM2" s="1269"/>
      <c r="CN2" s="1269"/>
      <c r="CO2" s="1269"/>
      <c r="CP2" s="1269"/>
      <c r="CQ2" s="1269"/>
      <c r="CR2" s="1269"/>
      <c r="CS2" s="1269"/>
      <c r="CT2" s="1269"/>
      <c r="CU2" s="1269"/>
      <c r="CV2" s="1269"/>
      <c r="CW2" s="1269"/>
      <c r="CX2" s="1269"/>
      <c r="CY2" s="1269"/>
      <c r="CZ2" s="1269"/>
      <c r="DA2" s="1269"/>
      <c r="DB2" s="1269"/>
      <c r="DC2" s="1269"/>
      <c r="DD2" s="1269"/>
      <c r="DE2" s="1269"/>
      <c r="DF2" s="1269"/>
      <c r="DG2" s="1269"/>
      <c r="DH2" s="1269"/>
      <c r="DI2" s="1269"/>
      <c r="DJ2" s="1269"/>
      <c r="DK2" s="1269"/>
      <c r="DL2" s="1269"/>
      <c r="DM2" s="273"/>
      <c r="DN2" s="273"/>
      <c r="DO2" s="273"/>
      <c r="DP2" s="273"/>
      <c r="DQ2" s="273"/>
      <c r="DR2" s="273"/>
      <c r="DS2" s="273"/>
      <c r="DT2" s="273"/>
      <c r="DU2" s="273"/>
    </row>
    <row r="3" spans="2:125" ht="12.95" customHeight="1" thickBot="1" x14ac:dyDescent="0.2">
      <c r="AN3" s="333"/>
      <c r="AO3" s="376"/>
      <c r="AP3" s="376"/>
      <c r="AQ3" s="376"/>
      <c r="AR3" s="376"/>
      <c r="AS3" s="376"/>
      <c r="AT3" s="376"/>
      <c r="AU3" s="376"/>
      <c r="AV3" s="376"/>
      <c r="AW3" s="376"/>
      <c r="AX3" s="376"/>
      <c r="AY3" s="376"/>
      <c r="AZ3" s="376"/>
      <c r="BA3" s="376"/>
      <c r="BB3" s="376"/>
      <c r="BC3" s="376"/>
      <c r="BD3" s="376"/>
      <c r="BE3" s="376"/>
      <c r="BF3" s="376"/>
      <c r="BG3" s="376"/>
      <c r="BH3" s="376"/>
      <c r="BI3" s="376"/>
      <c r="BJ3" s="376"/>
      <c r="BK3" s="376"/>
      <c r="BL3" s="376"/>
      <c r="BM3" s="376"/>
      <c r="BN3" s="376"/>
      <c r="BO3" s="376"/>
      <c r="BP3" s="376"/>
      <c r="BQ3" s="695" t="s">
        <v>0</v>
      </c>
      <c r="BR3" s="695"/>
      <c r="BS3" s="695"/>
      <c r="BT3" s="696">
        <f>AG2</f>
        <v>0</v>
      </c>
      <c r="BU3" s="696"/>
      <c r="BV3" s="696"/>
      <c r="BW3" s="696"/>
      <c r="BX3" s="696"/>
      <c r="BY3" s="696"/>
      <c r="BZ3" s="377"/>
      <c r="CA3" s="533"/>
      <c r="CB3" s="533"/>
      <c r="CC3" s="533"/>
      <c r="CD3" s="533"/>
      <c r="CE3" s="533"/>
      <c r="CF3" s="533"/>
      <c r="CG3" s="533"/>
      <c r="CH3" s="533"/>
      <c r="CI3" s="533"/>
      <c r="CJ3" s="533"/>
      <c r="CK3" s="533"/>
      <c r="CL3" s="533"/>
      <c r="CM3" s="533"/>
      <c r="CN3" s="533"/>
      <c r="CO3" s="533"/>
      <c r="CP3" s="533"/>
      <c r="CQ3" s="533"/>
      <c r="CR3" s="533"/>
      <c r="CS3" s="533"/>
      <c r="CT3" s="533"/>
      <c r="CU3" s="533"/>
      <c r="CV3" s="533"/>
      <c r="CW3" s="533"/>
      <c r="CX3" s="533"/>
      <c r="CY3" s="533"/>
      <c r="CZ3" s="533"/>
      <c r="DA3" s="533"/>
      <c r="DB3" s="1270" t="s">
        <v>338</v>
      </c>
      <c r="DC3" s="1270"/>
      <c r="DD3" s="1270"/>
      <c r="DE3" s="1271"/>
      <c r="DF3" s="1271"/>
      <c r="DG3" s="1271"/>
      <c r="DH3" s="1271"/>
      <c r="DI3" s="1271"/>
      <c r="DJ3" s="1271"/>
      <c r="DK3" s="533"/>
      <c r="DL3" s="533"/>
      <c r="DM3" s="274"/>
      <c r="DN3" s="274"/>
      <c r="DO3" s="274"/>
      <c r="DP3" s="274"/>
      <c r="DQ3" s="274"/>
      <c r="DR3" s="274"/>
      <c r="DS3" s="274"/>
      <c r="DT3" s="274"/>
      <c r="DU3" s="274"/>
    </row>
    <row r="4" spans="2:125" ht="24.95" customHeight="1" x14ac:dyDescent="0.15">
      <c r="B4" s="1532" t="s">
        <v>5</v>
      </c>
      <c r="C4" s="1526"/>
      <c r="D4" s="1526"/>
      <c r="E4" s="1526"/>
      <c r="F4" s="1526"/>
      <c r="G4" s="1526"/>
      <c r="H4" s="1555" t="s">
        <v>13</v>
      </c>
      <c r="I4" s="1556"/>
      <c r="J4" s="1556"/>
      <c r="K4" s="1556"/>
      <c r="L4" s="1557"/>
      <c r="U4" s="180"/>
      <c r="W4" s="1458" t="s">
        <v>16</v>
      </c>
      <c r="X4" s="1458"/>
      <c r="Y4" s="1458"/>
      <c r="Z4" s="1459"/>
      <c r="AA4" s="1459"/>
      <c r="AB4" s="1459"/>
      <c r="AC4" s="1459"/>
      <c r="AD4" s="1459"/>
      <c r="AE4" s="1459"/>
      <c r="AF4" s="1459"/>
      <c r="AG4" s="1459"/>
      <c r="AH4" s="1459"/>
      <c r="AI4" s="1459"/>
      <c r="AJ4" s="1459"/>
      <c r="AK4" s="1459"/>
      <c r="AL4" s="1459"/>
      <c r="AM4" s="186"/>
      <c r="AN4" s="335"/>
      <c r="AO4" s="1537" t="s">
        <v>5</v>
      </c>
      <c r="AP4" s="1538"/>
      <c r="AQ4" s="1538"/>
      <c r="AR4" s="1538"/>
      <c r="AS4" s="1538"/>
      <c r="AT4" s="1538"/>
      <c r="AU4" s="1539" t="s">
        <v>13</v>
      </c>
      <c r="AV4" s="1540"/>
      <c r="AW4" s="1540"/>
      <c r="AX4" s="1540"/>
      <c r="AY4" s="1541"/>
      <c r="AZ4" s="204"/>
      <c r="BA4" s="204"/>
      <c r="BB4" s="204"/>
      <c r="BC4" s="204"/>
      <c r="BD4" s="204"/>
      <c r="BE4" s="378"/>
      <c r="BF4" s="378"/>
      <c r="BG4" s="378"/>
      <c r="BH4" s="379"/>
      <c r="BI4" s="376"/>
      <c r="BJ4" s="1426" t="s">
        <v>16</v>
      </c>
      <c r="BK4" s="1426"/>
      <c r="BL4" s="1426"/>
      <c r="BM4" s="1427" t="str">
        <f>IF(Z4="","",Z4)</f>
        <v/>
      </c>
      <c r="BN4" s="1427"/>
      <c r="BO4" s="1427"/>
      <c r="BP4" s="1427"/>
      <c r="BQ4" s="1427"/>
      <c r="BR4" s="1427"/>
      <c r="BS4" s="1427"/>
      <c r="BT4" s="1427"/>
      <c r="BU4" s="1427"/>
      <c r="BV4" s="1427"/>
      <c r="BW4" s="1427"/>
      <c r="BX4" s="1427"/>
      <c r="BY4" s="1427"/>
      <c r="BZ4" s="376"/>
      <c r="CB4" s="1303" t="s">
        <v>213</v>
      </c>
      <c r="CC4" s="1303"/>
      <c r="CD4" s="1303"/>
      <c r="CE4" s="1303"/>
      <c r="CF4" s="1303"/>
      <c r="CG4" s="1303"/>
      <c r="CH4" s="1303"/>
      <c r="CI4" s="1303"/>
      <c r="CJ4" s="1303"/>
      <c r="CK4" s="1303"/>
      <c r="CL4" s="1303"/>
      <c r="CM4" s="1303"/>
      <c r="CN4" s="1303"/>
      <c r="CO4" s="1303"/>
      <c r="DD4" s="286"/>
      <c r="DE4" s="286"/>
      <c r="DF4" s="286"/>
      <c r="DG4" s="286"/>
      <c r="DH4" s="286"/>
      <c r="DI4" s="286"/>
      <c r="DJ4" s="286"/>
      <c r="DK4" s="286"/>
      <c r="DL4" s="286"/>
      <c r="DM4" s="306"/>
      <c r="DN4" s="306"/>
      <c r="DO4" s="306"/>
      <c r="DP4" s="306"/>
      <c r="DQ4" s="306"/>
      <c r="DR4" s="306"/>
      <c r="DS4" s="306"/>
      <c r="DT4" s="306"/>
      <c r="DU4" s="306"/>
    </row>
    <row r="5" spans="2:125" ht="24.95" customHeight="1" thickBot="1" x14ac:dyDescent="0.2">
      <c r="B5" s="1550"/>
      <c r="C5" s="1551"/>
      <c r="D5" s="1551"/>
      <c r="E5" s="1551"/>
      <c r="F5" s="1551"/>
      <c r="G5" s="1551"/>
      <c r="H5" s="1552"/>
      <c r="I5" s="1553"/>
      <c r="J5" s="1553"/>
      <c r="K5" s="1553"/>
      <c r="L5" s="1554"/>
      <c r="X5" s="181" t="s">
        <v>7</v>
      </c>
      <c r="Y5" s="181"/>
      <c r="Z5" s="1460"/>
      <c r="AA5" s="1460"/>
      <c r="AB5" s="6" t="s">
        <v>4</v>
      </c>
      <c r="AC5" s="1460"/>
      <c r="AD5" s="1460"/>
      <c r="AE5" s="413"/>
      <c r="AF5" s="413"/>
      <c r="AG5" s="413"/>
      <c r="AH5" s="413"/>
      <c r="AI5" s="414"/>
      <c r="AJ5" s="414"/>
      <c r="AK5" s="414"/>
      <c r="AL5" s="414"/>
      <c r="AN5" s="333"/>
      <c r="AO5" s="1479" t="str">
        <f>IF(B5="","",B5)</f>
        <v/>
      </c>
      <c r="AP5" s="1480"/>
      <c r="AQ5" s="1480"/>
      <c r="AR5" s="1480"/>
      <c r="AS5" s="1480"/>
      <c r="AT5" s="1480"/>
      <c r="AU5" s="1481" t="str">
        <f>IF(H5="","",H5)</f>
        <v/>
      </c>
      <c r="AV5" s="1482"/>
      <c r="AW5" s="1482"/>
      <c r="AX5" s="1482"/>
      <c r="AY5" s="1483"/>
      <c r="AZ5" s="376"/>
      <c r="BA5" s="376"/>
      <c r="BB5" s="376"/>
      <c r="BC5" s="376"/>
      <c r="BD5" s="376"/>
      <c r="BE5" s="517"/>
      <c r="BF5" s="377"/>
      <c r="BG5" s="377"/>
      <c r="BH5" s="376"/>
      <c r="BI5" s="376"/>
      <c r="BJ5" s="376"/>
      <c r="BK5" s="488" t="s">
        <v>7</v>
      </c>
      <c r="BL5" s="488"/>
      <c r="BM5" s="699" t="str">
        <f t="shared" ref="BM5" si="0">IF(Z5="","",Z5)</f>
        <v/>
      </c>
      <c r="BN5" s="699"/>
      <c r="BO5" s="487" t="s">
        <v>4</v>
      </c>
      <c r="BP5" s="699" t="str">
        <f t="shared" ref="BP5" si="1">IF(AC5="","",AC5)</f>
        <v/>
      </c>
      <c r="BQ5" s="699"/>
      <c r="BR5" s="489"/>
      <c r="BS5" s="489"/>
      <c r="BT5" s="489"/>
      <c r="BU5" s="489"/>
      <c r="BV5" s="376"/>
      <c r="BW5" s="376"/>
      <c r="BX5" s="376"/>
      <c r="BY5" s="376"/>
      <c r="BZ5" s="376"/>
      <c r="CB5" s="1303"/>
      <c r="CC5" s="1303"/>
      <c r="CD5" s="1303"/>
      <c r="CE5" s="1303"/>
      <c r="CF5" s="1303"/>
      <c r="CG5" s="1303"/>
      <c r="CH5" s="1303"/>
      <c r="CI5" s="1303"/>
      <c r="CJ5" s="1303"/>
      <c r="CK5" s="1303"/>
      <c r="CL5" s="1303"/>
      <c r="CM5" s="1303"/>
      <c r="CN5" s="1303"/>
      <c r="CO5" s="1303"/>
      <c r="DD5" s="285"/>
      <c r="DE5" s="285"/>
      <c r="DF5" s="285"/>
      <c r="DG5" s="285"/>
      <c r="DH5" s="285"/>
      <c r="DI5" s="285"/>
      <c r="DJ5" s="286"/>
      <c r="DK5" s="286"/>
      <c r="DL5" s="285"/>
      <c r="DM5" s="286"/>
      <c r="DN5" s="286"/>
      <c r="DO5" s="286"/>
      <c r="DP5" s="286"/>
      <c r="DQ5" s="286"/>
      <c r="DR5" s="286"/>
      <c r="DS5" s="8"/>
      <c r="DT5" s="8"/>
      <c r="DU5" s="8"/>
    </row>
    <row r="6" spans="2:125" ht="24.95" customHeight="1" x14ac:dyDescent="0.15">
      <c r="B6" s="1532" t="s">
        <v>6</v>
      </c>
      <c r="C6" s="1526"/>
      <c r="D6" s="1526"/>
      <c r="E6" s="1526"/>
      <c r="F6" s="1526"/>
      <c r="G6" s="1526"/>
      <c r="H6" s="1526"/>
      <c r="I6" s="1526"/>
      <c r="J6" s="1526"/>
      <c r="K6" s="1526"/>
      <c r="L6" s="1526"/>
      <c r="M6" s="1526"/>
      <c r="N6" s="1526"/>
      <c r="O6" s="1526"/>
      <c r="P6" s="1526"/>
      <c r="Q6" s="1533"/>
      <c r="W6" s="1463" t="s">
        <v>19</v>
      </c>
      <c r="X6" s="1463"/>
      <c r="Y6" s="1463"/>
      <c r="Z6" s="1464"/>
      <c r="AA6" s="1464"/>
      <c r="AB6" s="1464"/>
      <c r="AC6" s="1464"/>
      <c r="AD6" s="1464"/>
      <c r="AE6" s="1464"/>
      <c r="AF6" s="1464"/>
      <c r="AG6" s="1464"/>
      <c r="AH6" s="1464"/>
      <c r="AI6" s="1464"/>
      <c r="AJ6" s="1464"/>
      <c r="AK6" s="1464"/>
      <c r="AL6" s="1464"/>
      <c r="AM6" s="187"/>
      <c r="AN6" s="340"/>
      <c r="AO6" s="1542" t="s">
        <v>6</v>
      </c>
      <c r="AP6" s="1439"/>
      <c r="AQ6" s="1439"/>
      <c r="AR6" s="1439"/>
      <c r="AS6" s="1439"/>
      <c r="AT6" s="1439"/>
      <c r="AU6" s="1439"/>
      <c r="AV6" s="1439"/>
      <c r="AW6" s="1439"/>
      <c r="AX6" s="1439"/>
      <c r="AY6" s="1439"/>
      <c r="AZ6" s="1439"/>
      <c r="BA6" s="1439"/>
      <c r="BB6" s="1439"/>
      <c r="BC6" s="1439"/>
      <c r="BD6" s="1543"/>
      <c r="BE6" s="518"/>
      <c r="BF6" s="204"/>
      <c r="BG6" s="204"/>
      <c r="BH6" s="204"/>
      <c r="BI6" s="376"/>
      <c r="BJ6" s="678" t="s">
        <v>19</v>
      </c>
      <c r="BK6" s="678"/>
      <c r="BL6" s="678"/>
      <c r="BM6" s="693" t="str">
        <f t="shared" ref="BM6" si="2">IF(Z6="","",Z6)</f>
        <v/>
      </c>
      <c r="BN6" s="693"/>
      <c r="BO6" s="693"/>
      <c r="BP6" s="693"/>
      <c r="BQ6" s="693"/>
      <c r="BR6" s="693"/>
      <c r="BS6" s="693"/>
      <c r="BT6" s="693"/>
      <c r="BU6" s="693"/>
      <c r="BV6" s="693"/>
      <c r="BW6" s="693"/>
      <c r="BX6" s="693"/>
      <c r="BY6" s="693"/>
      <c r="BZ6" s="489"/>
      <c r="CB6" s="1303"/>
      <c r="CC6" s="1303"/>
      <c r="CD6" s="1303"/>
      <c r="CE6" s="1303"/>
      <c r="CF6" s="1303"/>
      <c r="CG6" s="1303"/>
      <c r="CH6" s="1303"/>
      <c r="CI6" s="1303"/>
      <c r="CJ6" s="1303"/>
      <c r="CK6" s="1303"/>
      <c r="CL6" s="1303"/>
      <c r="CM6" s="1303"/>
      <c r="CN6" s="1303"/>
      <c r="CO6" s="1303"/>
      <c r="DD6" s="286"/>
      <c r="DE6" s="286"/>
      <c r="DF6" s="285"/>
      <c r="DG6" s="285"/>
      <c r="DH6" s="285"/>
      <c r="DI6" s="285"/>
      <c r="DJ6" s="285"/>
      <c r="DK6" s="285"/>
      <c r="DL6" s="285"/>
      <c r="DM6" s="285"/>
      <c r="DN6" s="286"/>
      <c r="DO6" s="286"/>
      <c r="DP6" s="285"/>
      <c r="DQ6" s="285"/>
      <c r="DR6" s="286"/>
      <c r="DS6" s="8"/>
      <c r="DT6" s="8"/>
      <c r="DU6" s="8"/>
    </row>
    <row r="7" spans="2:125" ht="24.95" customHeight="1" thickBot="1" x14ac:dyDescent="0.2">
      <c r="B7" s="1461"/>
      <c r="C7" s="1462"/>
      <c r="D7" s="1462"/>
      <c r="E7" s="1462"/>
      <c r="F7" s="1462"/>
      <c r="G7" s="1462"/>
      <c r="H7" s="1462"/>
      <c r="I7" s="1462"/>
      <c r="J7" s="1462"/>
      <c r="K7" s="1462"/>
      <c r="L7" s="1462"/>
      <c r="M7" s="1462"/>
      <c r="N7" s="1462"/>
      <c r="O7" s="1462"/>
      <c r="P7" s="1462"/>
      <c r="Q7" s="1534"/>
      <c r="W7" s="1463" t="s">
        <v>20</v>
      </c>
      <c r="X7" s="1463"/>
      <c r="Y7" s="1463"/>
      <c r="Z7" s="1464"/>
      <c r="AA7" s="1464"/>
      <c r="AB7" s="1464"/>
      <c r="AC7" s="1464"/>
      <c r="AD7" s="1464"/>
      <c r="AE7" s="1464"/>
      <c r="AF7" s="1464"/>
      <c r="AG7" s="1464"/>
      <c r="AH7" s="1464"/>
      <c r="AI7" s="1464"/>
      <c r="AJ7" s="1464"/>
      <c r="AK7" s="1464"/>
      <c r="AL7" s="1464"/>
      <c r="AM7" s="187"/>
      <c r="AN7" s="340"/>
      <c r="AO7" s="1452" t="str">
        <f>IF(B7="","",B7)</f>
        <v/>
      </c>
      <c r="AP7" s="676"/>
      <c r="AQ7" s="676"/>
      <c r="AR7" s="676"/>
      <c r="AS7" s="676"/>
      <c r="AT7" s="676"/>
      <c r="AU7" s="676"/>
      <c r="AV7" s="676"/>
      <c r="AW7" s="676"/>
      <c r="AX7" s="676"/>
      <c r="AY7" s="676"/>
      <c r="AZ7" s="676"/>
      <c r="BA7" s="676"/>
      <c r="BB7" s="676"/>
      <c r="BC7" s="676"/>
      <c r="BD7" s="677"/>
      <c r="BE7" s="204"/>
      <c r="BF7" s="204"/>
      <c r="BG7" s="204"/>
      <c r="BH7" s="204"/>
      <c r="BI7" s="376"/>
      <c r="BJ7" s="678" t="s">
        <v>20</v>
      </c>
      <c r="BK7" s="678"/>
      <c r="BL7" s="678"/>
      <c r="BM7" s="693" t="str">
        <f t="shared" ref="BM7" si="3">IF(Z7="","",Z7)</f>
        <v/>
      </c>
      <c r="BN7" s="693"/>
      <c r="BO7" s="693"/>
      <c r="BP7" s="693"/>
      <c r="BQ7" s="693"/>
      <c r="BR7" s="693"/>
      <c r="BS7" s="693"/>
      <c r="BT7" s="693"/>
      <c r="BU7" s="693"/>
      <c r="BV7" s="693"/>
      <c r="BW7" s="693"/>
      <c r="BX7" s="693"/>
      <c r="BY7" s="693"/>
      <c r="BZ7" s="489"/>
      <c r="CA7" s="286"/>
      <c r="CB7" s="286"/>
      <c r="CC7" s="494" t="s">
        <v>233</v>
      </c>
      <c r="CD7" s="496"/>
      <c r="CE7" s="496"/>
      <c r="CF7" s="496"/>
      <c r="CG7" s="496"/>
      <c r="CH7" s="496"/>
      <c r="CI7" s="496"/>
      <c r="CJ7" s="496"/>
      <c r="CK7" s="496"/>
      <c r="CL7" s="496"/>
      <c r="CM7" s="496"/>
      <c r="CN7" s="496"/>
      <c r="CO7" s="496"/>
      <c r="CP7" s="496"/>
      <c r="CQ7" s="496"/>
      <c r="CR7" s="272"/>
      <c r="CS7" s="272"/>
      <c r="CT7" s="272"/>
      <c r="CU7" s="272"/>
      <c r="CV7" s="272"/>
      <c r="CW7" s="272"/>
      <c r="CX7" s="272"/>
      <c r="CY7" s="272"/>
      <c r="CZ7" s="272"/>
      <c r="DA7" s="272"/>
      <c r="DB7" s="272"/>
      <c r="DC7" s="272"/>
      <c r="DD7" s="272"/>
      <c r="DE7" s="272"/>
      <c r="DF7" s="272"/>
      <c r="DG7" s="272"/>
      <c r="DH7" s="272"/>
      <c r="DI7" s="272"/>
      <c r="DJ7" s="272"/>
      <c r="DK7" s="272"/>
      <c r="DL7" s="290"/>
      <c r="DM7" s="285"/>
      <c r="DN7" s="285"/>
      <c r="DO7" s="285"/>
      <c r="DP7" s="285"/>
      <c r="DQ7" s="285"/>
      <c r="DR7" s="285"/>
      <c r="DS7" s="8"/>
      <c r="DT7" s="8"/>
      <c r="DU7" s="8"/>
    </row>
    <row r="8" spans="2:125" ht="24.95" customHeight="1" x14ac:dyDescent="0.15">
      <c r="B8" s="1532" t="s">
        <v>3</v>
      </c>
      <c r="C8" s="1526"/>
      <c r="D8" s="1526"/>
      <c r="E8" s="1526"/>
      <c r="F8" s="1526"/>
      <c r="G8" s="1526"/>
      <c r="H8" s="1533"/>
      <c r="I8" s="1560" t="s">
        <v>282</v>
      </c>
      <c r="J8" s="1560"/>
      <c r="K8" s="1560"/>
      <c r="L8" s="1560"/>
      <c r="M8" s="1560"/>
      <c r="N8" s="1560"/>
      <c r="O8" s="1560"/>
      <c r="P8" s="1560"/>
      <c r="Q8" s="1561"/>
      <c r="W8" s="1463" t="s">
        <v>8</v>
      </c>
      <c r="X8" s="1463"/>
      <c r="Y8" s="1463"/>
      <c r="Z8" s="1521"/>
      <c r="AA8" s="1521"/>
      <c r="AB8" s="1521"/>
      <c r="AC8" s="1521"/>
      <c r="AD8" s="1521"/>
      <c r="AE8" s="1522" t="s">
        <v>21</v>
      </c>
      <c r="AF8" s="1522"/>
      <c r="AG8" s="1522"/>
      <c r="AH8" s="1521"/>
      <c r="AI8" s="1521"/>
      <c r="AJ8" s="1521"/>
      <c r="AK8" s="1521"/>
      <c r="AL8" s="1521"/>
      <c r="AM8" s="188"/>
      <c r="AN8" s="341"/>
      <c r="AO8" s="1542" t="s">
        <v>3</v>
      </c>
      <c r="AP8" s="1439"/>
      <c r="AQ8" s="1439"/>
      <c r="AR8" s="1439"/>
      <c r="AS8" s="1439"/>
      <c r="AT8" s="1439"/>
      <c r="AU8" s="1543"/>
      <c r="AV8" s="1546" t="s">
        <v>282</v>
      </c>
      <c r="AW8" s="1546"/>
      <c r="AX8" s="1546"/>
      <c r="AY8" s="1546"/>
      <c r="AZ8" s="1546"/>
      <c r="BA8" s="1546"/>
      <c r="BB8" s="1546"/>
      <c r="BC8" s="1546"/>
      <c r="BD8" s="1547"/>
      <c r="BE8" s="204"/>
      <c r="BF8" s="204"/>
      <c r="BG8" s="204"/>
      <c r="BH8" s="204"/>
      <c r="BI8" s="376"/>
      <c r="BJ8" s="678" t="s">
        <v>8</v>
      </c>
      <c r="BK8" s="678"/>
      <c r="BL8" s="678"/>
      <c r="BM8" s="679" t="str">
        <f t="shared" ref="BM8" si="4">IF(Z8="","",Z8)</f>
        <v/>
      </c>
      <c r="BN8" s="679"/>
      <c r="BO8" s="679"/>
      <c r="BP8" s="679"/>
      <c r="BQ8" s="679"/>
      <c r="BR8" s="680" t="s">
        <v>21</v>
      </c>
      <c r="BS8" s="680"/>
      <c r="BT8" s="680"/>
      <c r="BU8" s="679" t="str">
        <f t="shared" ref="BU8" si="5">IF(AH8="","",AH8)</f>
        <v/>
      </c>
      <c r="BV8" s="679"/>
      <c r="BW8" s="679"/>
      <c r="BX8" s="679"/>
      <c r="BY8" s="679"/>
      <c r="BZ8" s="490"/>
      <c r="CA8" s="286"/>
      <c r="CB8" s="285"/>
      <c r="CC8" s="530"/>
      <c r="CD8" s="493"/>
      <c r="CE8" s="1272" t="s">
        <v>339</v>
      </c>
      <c r="CF8" s="1272"/>
      <c r="CG8" s="534" t="s">
        <v>340</v>
      </c>
      <c r="CH8" s="534"/>
      <c r="CI8" s="493"/>
      <c r="CJ8" s="493"/>
      <c r="CK8" s="493"/>
      <c r="CL8" s="493"/>
      <c r="CM8" s="493"/>
      <c r="CN8" s="493"/>
      <c r="CO8" s="493"/>
      <c r="CR8" s="493"/>
      <c r="CS8" s="493"/>
      <c r="CT8" s="493"/>
      <c r="CU8" s="497"/>
      <c r="CV8" s="530"/>
      <c r="CW8" s="530"/>
      <c r="CX8" s="272"/>
      <c r="CY8" s="272"/>
      <c r="CZ8" s="272"/>
      <c r="DA8" s="272"/>
      <c r="DB8" s="272"/>
      <c r="DC8" s="272"/>
      <c r="DD8" s="272"/>
      <c r="DE8" s="272"/>
      <c r="DF8" s="272"/>
      <c r="DG8" s="272"/>
      <c r="DH8" s="272"/>
      <c r="DI8" s="272"/>
      <c r="DJ8" s="272"/>
      <c r="DK8" s="272"/>
      <c r="DL8" s="272"/>
      <c r="DM8" s="285"/>
      <c r="DN8" s="308"/>
      <c r="DO8" s="308"/>
      <c r="DP8" s="285"/>
      <c r="DQ8" s="285"/>
      <c r="DR8" s="308"/>
      <c r="DS8" s="308"/>
      <c r="DT8" s="286"/>
      <c r="DU8" s="286"/>
    </row>
    <row r="9" spans="2:125" ht="24.95" customHeight="1" thickBot="1" x14ac:dyDescent="0.2">
      <c r="B9" s="1461"/>
      <c r="C9" s="1462"/>
      <c r="D9" s="1462"/>
      <c r="E9" s="512" t="str">
        <f>IF(B9="","",IF(F9="","","-"))</f>
        <v/>
      </c>
      <c r="F9" s="1530"/>
      <c r="G9" s="1530"/>
      <c r="H9" s="1531"/>
      <c r="I9" s="1558">
        <f>SUM(S15:W18)</f>
        <v>0</v>
      </c>
      <c r="J9" s="1558"/>
      <c r="K9" s="1558"/>
      <c r="L9" s="1558"/>
      <c r="M9" s="1558"/>
      <c r="N9" s="1558"/>
      <c r="O9" s="1558"/>
      <c r="P9" s="1558"/>
      <c r="Q9" s="1559"/>
      <c r="AN9" s="333"/>
      <c r="AO9" s="1452" t="str">
        <f>IF(B9="","",B9)</f>
        <v/>
      </c>
      <c r="AP9" s="676"/>
      <c r="AQ9" s="676"/>
      <c r="AR9" s="519" t="str">
        <f>E9</f>
        <v/>
      </c>
      <c r="AS9" s="1544" t="str">
        <f>IF(F9="","",F9)</f>
        <v/>
      </c>
      <c r="AT9" s="1544"/>
      <c r="AU9" s="1545"/>
      <c r="AV9" s="1548">
        <f>IF(I9="","",I9)</f>
        <v>0</v>
      </c>
      <c r="AW9" s="1548"/>
      <c r="AX9" s="1548"/>
      <c r="AY9" s="1548"/>
      <c r="AZ9" s="1548"/>
      <c r="BA9" s="1548"/>
      <c r="BB9" s="1548"/>
      <c r="BC9" s="1548"/>
      <c r="BD9" s="1549"/>
      <c r="BE9" s="376"/>
      <c r="BF9" s="376"/>
      <c r="BG9" s="376"/>
      <c r="BH9" s="376"/>
      <c r="BI9" s="376"/>
      <c r="BJ9" s="376"/>
      <c r="BK9" s="376"/>
      <c r="BL9" s="376"/>
      <c r="BM9" s="376"/>
      <c r="BN9" s="376"/>
      <c r="BO9" s="376"/>
      <c r="BP9" s="376"/>
      <c r="BQ9" s="376"/>
      <c r="BR9" s="376"/>
      <c r="BS9" s="376"/>
      <c r="BT9" s="376"/>
      <c r="BU9" s="376"/>
      <c r="BV9" s="376"/>
      <c r="BW9" s="376"/>
      <c r="BX9" s="376"/>
      <c r="BY9" s="376"/>
      <c r="BZ9" s="376"/>
      <c r="CA9" s="286"/>
      <c r="CB9" s="285"/>
      <c r="CC9" s="497"/>
      <c r="CD9" s="493">
        <f>AG2</f>
        <v>0</v>
      </c>
      <c r="CE9" s="1272" t="s">
        <v>339</v>
      </c>
      <c r="CF9" s="1272"/>
      <c r="CG9" s="534" t="s">
        <v>341</v>
      </c>
      <c r="CH9" s="534"/>
      <c r="CI9" s="493"/>
      <c r="CJ9" s="493"/>
      <c r="CK9" s="493"/>
      <c r="CL9" s="493"/>
      <c r="CM9" s="493"/>
      <c r="CN9" s="493"/>
      <c r="CR9" s="493"/>
      <c r="CS9" s="493"/>
      <c r="CT9" s="493"/>
      <c r="CU9" s="530"/>
      <c r="CV9" s="530"/>
      <c r="CW9" s="530"/>
      <c r="CX9" s="272"/>
      <c r="CY9" s="272"/>
      <c r="CZ9" s="272"/>
      <c r="DA9" s="272"/>
      <c r="DB9" s="272"/>
      <c r="DC9" s="272"/>
      <c r="DD9" s="272"/>
      <c r="DE9" s="272"/>
      <c r="DF9" s="272"/>
      <c r="DG9" s="272"/>
      <c r="DH9" s="272"/>
      <c r="DI9" s="272"/>
      <c r="DJ9" s="272"/>
      <c r="DK9" s="272"/>
      <c r="DL9" s="272"/>
      <c r="DM9" s="286"/>
      <c r="DN9" s="286"/>
      <c r="DO9" s="286"/>
      <c r="DP9" s="286"/>
      <c r="DQ9" s="286"/>
      <c r="DR9" s="286"/>
      <c r="DS9" s="286"/>
      <c r="DT9" s="286"/>
      <c r="DU9" s="286"/>
    </row>
    <row r="10" spans="2:125" s="4" customFormat="1" ht="20.100000000000001" customHeight="1" thickBot="1" x14ac:dyDescent="0.2">
      <c r="W10" s="1477" t="s">
        <v>10</v>
      </c>
      <c r="X10" s="1478"/>
      <c r="Y10" s="1478"/>
      <c r="Z10" s="1313"/>
      <c r="AA10" s="1523"/>
      <c r="AB10" s="1523"/>
      <c r="AC10" s="1523"/>
      <c r="AD10" s="1524"/>
      <c r="AE10" s="1525" t="s">
        <v>9</v>
      </c>
      <c r="AF10" s="1526"/>
      <c r="AG10" s="1527"/>
      <c r="AH10" s="1528"/>
      <c r="AI10" s="1528"/>
      <c r="AJ10" s="1528"/>
      <c r="AK10" s="1528"/>
      <c r="AL10" s="1529"/>
      <c r="AM10" s="189"/>
      <c r="AN10" s="342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386"/>
      <c r="BJ10" s="1434" t="s">
        <v>10</v>
      </c>
      <c r="BK10" s="1435"/>
      <c r="BL10" s="1435"/>
      <c r="BM10" s="1418" t="str">
        <f t="shared" ref="BM10" si="6">IF(Z10="","",Z10)</f>
        <v/>
      </c>
      <c r="BN10" s="1436"/>
      <c r="BO10" s="1436"/>
      <c r="BP10" s="1436"/>
      <c r="BQ10" s="1437"/>
      <c r="BR10" s="1438" t="s">
        <v>9</v>
      </c>
      <c r="BS10" s="1439"/>
      <c r="BT10" s="1440"/>
      <c r="BU10" s="1441" t="str">
        <f t="shared" ref="BU10:BU11" si="7">IF(AH10="","",AH10)</f>
        <v/>
      </c>
      <c r="BV10" s="1441"/>
      <c r="BW10" s="1441"/>
      <c r="BX10" s="1441"/>
      <c r="BY10" s="1442"/>
      <c r="BZ10" s="342"/>
      <c r="CA10" s="496"/>
      <c r="CB10" s="496"/>
      <c r="CD10" s="530"/>
      <c r="CE10" s="535" t="s">
        <v>342</v>
      </c>
      <c r="CF10" s="493"/>
      <c r="CG10" s="493"/>
      <c r="CH10" s="493"/>
      <c r="CI10" s="493"/>
      <c r="CJ10" s="493"/>
      <c r="CK10" s="493"/>
      <c r="CL10" s="493"/>
      <c r="CM10" s="493"/>
      <c r="CN10" s="493"/>
      <c r="CO10" s="493"/>
      <c r="CP10" s="493"/>
      <c r="CQ10" s="493"/>
      <c r="CR10" s="493"/>
      <c r="CS10" s="493"/>
      <c r="CT10" s="493"/>
      <c r="CU10" s="530"/>
      <c r="CV10" s="530"/>
      <c r="CW10" s="530"/>
      <c r="CX10" s="496"/>
      <c r="CY10" s="496"/>
      <c r="CZ10" s="496"/>
      <c r="DA10" s="496"/>
      <c r="DB10" s="496"/>
      <c r="DC10" s="496"/>
      <c r="DD10" s="496"/>
      <c r="DE10" s="496"/>
      <c r="DF10" s="496"/>
      <c r="DG10" s="496"/>
      <c r="DH10" s="496"/>
      <c r="DI10" s="496"/>
      <c r="DJ10" s="496"/>
      <c r="DK10" s="496"/>
      <c r="DL10" s="496"/>
      <c r="DM10" s="285"/>
      <c r="DN10" s="285"/>
      <c r="DO10" s="285"/>
      <c r="DP10" s="285"/>
      <c r="DQ10" s="285"/>
      <c r="DR10" s="285"/>
      <c r="DS10" s="285"/>
      <c r="DT10" s="285"/>
      <c r="DU10" s="285"/>
    </row>
    <row r="11" spans="2:125" ht="20.100000000000001" customHeight="1" thickTop="1" x14ac:dyDescent="0.15">
      <c r="B11" s="1465" t="s">
        <v>27</v>
      </c>
      <c r="C11" s="1466"/>
      <c r="D11" s="1466"/>
      <c r="E11" s="1466"/>
      <c r="F11" s="1466"/>
      <c r="G11" s="1466"/>
      <c r="H11" s="1466"/>
      <c r="I11" s="1466"/>
      <c r="J11" s="1466"/>
      <c r="K11" s="1467"/>
      <c r="L11" s="1471">
        <f>IF(ISERROR(AC21),"",(AC21))</f>
        <v>0</v>
      </c>
      <c r="M11" s="1472"/>
      <c r="N11" s="1472"/>
      <c r="O11" s="1472"/>
      <c r="P11" s="1472"/>
      <c r="Q11" s="1472"/>
      <c r="R11" s="1472"/>
      <c r="S11" s="1472"/>
      <c r="T11" s="1472"/>
      <c r="U11" s="1473"/>
      <c r="W11" s="1511" t="s">
        <v>11</v>
      </c>
      <c r="X11" s="1512"/>
      <c r="Y11" s="1512"/>
      <c r="Z11" s="1513"/>
      <c r="AA11" s="1514"/>
      <c r="AB11" s="1514"/>
      <c r="AC11" s="1514"/>
      <c r="AD11" s="1515"/>
      <c r="AE11" s="1516" t="s">
        <v>12</v>
      </c>
      <c r="AF11" s="1517"/>
      <c r="AG11" s="1518"/>
      <c r="AH11" s="1519"/>
      <c r="AI11" s="1519"/>
      <c r="AJ11" s="1519"/>
      <c r="AK11" s="1519"/>
      <c r="AL11" s="1520"/>
      <c r="AM11" s="189"/>
      <c r="AN11" s="342"/>
      <c r="AO11" s="641" t="s">
        <v>27</v>
      </c>
      <c r="AP11" s="642"/>
      <c r="AQ11" s="642"/>
      <c r="AR11" s="642"/>
      <c r="AS11" s="642"/>
      <c r="AT11" s="642"/>
      <c r="AU11" s="642"/>
      <c r="AV11" s="642"/>
      <c r="AW11" s="642"/>
      <c r="AX11" s="643"/>
      <c r="AY11" s="1428">
        <f>L11</f>
        <v>0</v>
      </c>
      <c r="AZ11" s="1429"/>
      <c r="BA11" s="1429"/>
      <c r="BB11" s="1429"/>
      <c r="BC11" s="1429"/>
      <c r="BD11" s="1429"/>
      <c r="BE11" s="1429"/>
      <c r="BF11" s="1429"/>
      <c r="BG11" s="1429"/>
      <c r="BH11" s="1430"/>
      <c r="BI11" s="376"/>
      <c r="BJ11" s="1443" t="s">
        <v>11</v>
      </c>
      <c r="BK11" s="1444"/>
      <c r="BL11" s="1444"/>
      <c r="BM11" s="1445" t="str">
        <f t="shared" ref="BM11" si="8">IF(Z11="","",Z11)</f>
        <v/>
      </c>
      <c r="BN11" s="1446"/>
      <c r="BO11" s="1446"/>
      <c r="BP11" s="1446"/>
      <c r="BQ11" s="1447"/>
      <c r="BR11" s="1448" t="s">
        <v>12</v>
      </c>
      <c r="BS11" s="682"/>
      <c r="BT11" s="683"/>
      <c r="BU11" s="1449" t="str">
        <f t="shared" si="7"/>
        <v/>
      </c>
      <c r="BV11" s="1449"/>
      <c r="BW11" s="1449"/>
      <c r="BX11" s="1449"/>
      <c r="BY11" s="1450"/>
      <c r="BZ11" s="342"/>
      <c r="CA11" s="497"/>
      <c r="CB11" s="497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497"/>
      <c r="DA11" s="497"/>
      <c r="DB11" s="497"/>
      <c r="DC11" s="497"/>
      <c r="DD11" s="497"/>
      <c r="DE11" s="497"/>
      <c r="DF11" s="497"/>
      <c r="DG11" s="497"/>
      <c r="DH11" s="497"/>
      <c r="DI11" s="497"/>
      <c r="DJ11" s="497"/>
      <c r="DK11" s="497"/>
      <c r="DL11" s="497"/>
      <c r="DM11" s="290"/>
      <c r="DN11" s="290"/>
      <c r="DO11" s="290"/>
      <c r="DP11" s="290"/>
      <c r="DQ11" s="290"/>
      <c r="DR11" s="290"/>
      <c r="DS11" s="290"/>
      <c r="DT11" s="290"/>
      <c r="DU11" s="290"/>
    </row>
    <row r="12" spans="2:125" ht="20.100000000000001" customHeight="1" thickBot="1" x14ac:dyDescent="0.2">
      <c r="B12" s="1468"/>
      <c r="C12" s="1469"/>
      <c r="D12" s="1469"/>
      <c r="E12" s="1469"/>
      <c r="F12" s="1469"/>
      <c r="G12" s="1469"/>
      <c r="H12" s="1469"/>
      <c r="I12" s="1469"/>
      <c r="J12" s="1469"/>
      <c r="K12" s="1470"/>
      <c r="L12" s="1474"/>
      <c r="M12" s="1475"/>
      <c r="N12" s="1475"/>
      <c r="O12" s="1475"/>
      <c r="P12" s="1475"/>
      <c r="Q12" s="1475"/>
      <c r="R12" s="1475"/>
      <c r="S12" s="1475"/>
      <c r="T12" s="1475"/>
      <c r="U12" s="1476"/>
      <c r="V12" s="511"/>
      <c r="W12" s="1495" t="s">
        <v>38</v>
      </c>
      <c r="X12" s="1496"/>
      <c r="Y12" s="1496"/>
      <c r="Z12" s="1491"/>
      <c r="AA12" s="1491"/>
      <c r="AB12" s="1491"/>
      <c r="AC12" s="1491"/>
      <c r="AD12" s="1491"/>
      <c r="AE12" s="1491"/>
      <c r="AF12" s="1491"/>
      <c r="AG12" s="1491"/>
      <c r="AH12" s="1491"/>
      <c r="AI12" s="1491"/>
      <c r="AJ12" s="1491"/>
      <c r="AK12" s="1491"/>
      <c r="AL12" s="1492"/>
      <c r="AM12" s="189"/>
      <c r="AN12" s="342"/>
      <c r="AO12" s="644"/>
      <c r="AP12" s="645"/>
      <c r="AQ12" s="645"/>
      <c r="AR12" s="645"/>
      <c r="AS12" s="645"/>
      <c r="AT12" s="645"/>
      <c r="AU12" s="645"/>
      <c r="AV12" s="645"/>
      <c r="AW12" s="645"/>
      <c r="AX12" s="646"/>
      <c r="AY12" s="1431"/>
      <c r="AZ12" s="1432"/>
      <c r="BA12" s="1432"/>
      <c r="BB12" s="1432"/>
      <c r="BC12" s="1432"/>
      <c r="BD12" s="1432"/>
      <c r="BE12" s="1432"/>
      <c r="BF12" s="1432"/>
      <c r="BG12" s="1432"/>
      <c r="BH12" s="1433"/>
      <c r="BI12" s="376"/>
      <c r="BJ12" s="1409" t="s">
        <v>38</v>
      </c>
      <c r="BK12" s="1410"/>
      <c r="BL12" s="1410"/>
      <c r="BM12" s="1422" t="str">
        <f t="shared" ref="BM12" si="9">IF(Z12="","",Z12)</f>
        <v/>
      </c>
      <c r="BN12" s="1422"/>
      <c r="BO12" s="1422"/>
      <c r="BP12" s="1422"/>
      <c r="BQ12" s="1422"/>
      <c r="BR12" s="1422"/>
      <c r="BS12" s="1422"/>
      <c r="BT12" s="1422"/>
      <c r="BU12" s="1422"/>
      <c r="BV12" s="1422"/>
      <c r="BW12" s="1422"/>
      <c r="BX12" s="1422"/>
      <c r="BY12" s="1423"/>
      <c r="BZ12" s="342"/>
      <c r="CA12" s="530"/>
      <c r="CB12" s="530"/>
      <c r="CC12" s="1273" t="s">
        <v>343</v>
      </c>
      <c r="CD12" s="1273"/>
      <c r="CE12" s="1273"/>
      <c r="CF12" s="1273"/>
      <c r="CG12" s="1273"/>
      <c r="CH12" s="1273"/>
      <c r="CI12" s="1273"/>
      <c r="CJ12" s="1273"/>
      <c r="CK12" s="1273"/>
      <c r="CL12" s="1273"/>
      <c r="CM12" s="1273"/>
      <c r="CN12" s="1273"/>
      <c r="CO12" s="1273"/>
      <c r="CP12" s="1273"/>
      <c r="CQ12" s="8"/>
      <c r="CR12" s="8"/>
      <c r="CS12" s="8"/>
      <c r="CT12" s="8"/>
      <c r="CU12" s="8"/>
      <c r="CV12" s="8"/>
      <c r="CW12" s="8"/>
      <c r="CX12" s="8"/>
      <c r="CY12" s="8"/>
      <c r="CZ12" s="497"/>
      <c r="DA12" s="497"/>
      <c r="DB12" s="530"/>
      <c r="DC12" s="530"/>
      <c r="DD12" s="530"/>
      <c r="DE12" s="530"/>
      <c r="DF12" s="530"/>
      <c r="DG12" s="530"/>
      <c r="DH12" s="530"/>
      <c r="DI12" s="530"/>
      <c r="DJ12" s="530"/>
      <c r="DK12" s="530"/>
      <c r="DL12" s="530"/>
      <c r="DM12" s="272"/>
      <c r="DN12" s="272"/>
      <c r="DO12" s="272"/>
      <c r="DP12" s="272"/>
      <c r="DQ12" s="272"/>
      <c r="DR12" s="272"/>
      <c r="DS12" s="285"/>
      <c r="DT12" s="285"/>
      <c r="DU12" s="285"/>
    </row>
    <row r="13" spans="2:125" ht="14.45" customHeight="1" thickTop="1" thickBot="1" x14ac:dyDescent="0.2">
      <c r="B13" s="1493" t="s">
        <v>360</v>
      </c>
      <c r="C13" s="1493"/>
      <c r="D13" s="1493"/>
      <c r="E13" s="1493"/>
      <c r="F13" s="1493"/>
      <c r="G13" s="1493"/>
      <c r="H13" s="1493"/>
      <c r="I13" s="1493"/>
      <c r="J13" s="1493"/>
      <c r="K13" s="1493"/>
      <c r="L13" s="1493"/>
      <c r="M13" s="1493"/>
      <c r="N13" s="1493"/>
      <c r="O13" s="1493"/>
      <c r="P13" s="1493"/>
      <c r="Q13" s="1493"/>
      <c r="R13" s="1493"/>
      <c r="S13" s="1493"/>
      <c r="T13" s="1493"/>
      <c r="U13" s="1493"/>
      <c r="V13" s="1494"/>
      <c r="W13" s="84"/>
      <c r="AN13" s="333"/>
      <c r="AO13" s="387" t="s">
        <v>164</v>
      </c>
      <c r="AP13" s="520"/>
      <c r="AQ13" s="520"/>
      <c r="AR13" s="520"/>
      <c r="AS13" s="520"/>
      <c r="AT13" s="520"/>
      <c r="AU13" s="520"/>
      <c r="AV13" s="520"/>
      <c r="AW13" s="520"/>
      <c r="AX13" s="520"/>
      <c r="AY13" s="520"/>
      <c r="AZ13" s="520"/>
      <c r="BA13" s="520"/>
      <c r="BB13" s="520"/>
      <c r="BC13" s="520"/>
      <c r="BD13" s="520"/>
      <c r="BE13" s="520"/>
      <c r="BF13" s="520"/>
      <c r="BG13" s="520"/>
      <c r="BH13" s="520"/>
      <c r="BI13" s="521"/>
      <c r="BJ13" s="204"/>
      <c r="BK13" s="204"/>
      <c r="BL13" s="204"/>
      <c r="BM13" s="204"/>
      <c r="BN13" s="204" t="s">
        <v>311</v>
      </c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 t="s">
        <v>312</v>
      </c>
      <c r="BZ13" s="204"/>
      <c r="CA13" s="286"/>
      <c r="CB13" s="285"/>
      <c r="CC13" s="1274"/>
      <c r="CD13" s="1274"/>
      <c r="CE13" s="1274"/>
      <c r="CF13" s="1274"/>
      <c r="CG13" s="1274"/>
      <c r="CH13" s="1274"/>
      <c r="CI13" s="1274"/>
      <c r="CJ13" s="1274"/>
      <c r="CK13" s="1274"/>
      <c r="CL13" s="1274"/>
      <c r="CM13" s="1274"/>
      <c r="CN13" s="1274"/>
      <c r="CO13" s="1274"/>
      <c r="CP13" s="1274"/>
      <c r="CQ13" s="8"/>
      <c r="CR13" s="8"/>
      <c r="CS13" s="8"/>
      <c r="CT13" s="8"/>
      <c r="CU13" s="8"/>
      <c r="CV13" s="8"/>
      <c r="CW13" s="8"/>
      <c r="CX13" s="8"/>
      <c r="CY13" s="536" t="s">
        <v>344</v>
      </c>
      <c r="CZ13" s="497"/>
      <c r="DA13" s="497"/>
      <c r="DB13" s="272"/>
      <c r="DC13" s="272"/>
      <c r="DD13" s="272"/>
      <c r="DE13" s="272"/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85"/>
      <c r="DT13" s="285"/>
      <c r="DU13" s="285"/>
    </row>
    <row r="14" spans="2:125" s="4" customFormat="1" ht="30" customHeight="1" thickBot="1" x14ac:dyDescent="0.2">
      <c r="B14" s="1396" t="s">
        <v>163</v>
      </c>
      <c r="C14" s="791"/>
      <c r="D14" s="791"/>
      <c r="E14" s="791"/>
      <c r="F14" s="790" t="s">
        <v>135</v>
      </c>
      <c r="G14" s="791"/>
      <c r="H14" s="791"/>
      <c r="I14" s="791"/>
      <c r="J14" s="791"/>
      <c r="K14" s="791"/>
      <c r="L14" s="791"/>
      <c r="M14" s="792" t="s">
        <v>302</v>
      </c>
      <c r="N14" s="793"/>
      <c r="O14" s="794" t="s">
        <v>15</v>
      </c>
      <c r="P14" s="795"/>
      <c r="Q14" s="794" t="s">
        <v>155</v>
      </c>
      <c r="R14" s="1312"/>
      <c r="S14" s="1317" t="s">
        <v>24</v>
      </c>
      <c r="T14" s="1318"/>
      <c r="U14" s="1318"/>
      <c r="V14" s="1318"/>
      <c r="W14" s="1318"/>
      <c r="X14" s="1318" t="s">
        <v>25</v>
      </c>
      <c r="Y14" s="1318"/>
      <c r="Z14" s="1318"/>
      <c r="AA14" s="1318"/>
      <c r="AB14" s="1318"/>
      <c r="AC14" s="1318" t="s">
        <v>26</v>
      </c>
      <c r="AD14" s="1318"/>
      <c r="AE14" s="1318"/>
      <c r="AF14" s="1318"/>
      <c r="AG14" s="1497"/>
      <c r="AH14" s="1498" t="s">
        <v>39</v>
      </c>
      <c r="AI14" s="1499"/>
      <c r="AJ14" s="1499"/>
      <c r="AK14" s="1499"/>
      <c r="AL14" s="1500"/>
      <c r="AM14" s="191"/>
      <c r="AN14" s="344"/>
      <c r="AO14" s="629" t="s">
        <v>138</v>
      </c>
      <c r="AP14" s="630"/>
      <c r="AQ14" s="630"/>
      <c r="AR14" s="630"/>
      <c r="AS14" s="631" t="s">
        <v>135</v>
      </c>
      <c r="AT14" s="630"/>
      <c r="AU14" s="630"/>
      <c r="AV14" s="630"/>
      <c r="AW14" s="630"/>
      <c r="AX14" s="630"/>
      <c r="AY14" s="630"/>
      <c r="AZ14" s="1420" t="s">
        <v>302</v>
      </c>
      <c r="BA14" s="1421"/>
      <c r="BB14" s="634" t="s">
        <v>15</v>
      </c>
      <c r="BC14" s="1406"/>
      <c r="BD14" s="634" t="s">
        <v>155</v>
      </c>
      <c r="BE14" s="635"/>
      <c r="BF14" s="636" t="s">
        <v>24</v>
      </c>
      <c r="BG14" s="633"/>
      <c r="BH14" s="633"/>
      <c r="BI14" s="633"/>
      <c r="BJ14" s="633"/>
      <c r="BK14" s="633" t="s">
        <v>25</v>
      </c>
      <c r="BL14" s="633"/>
      <c r="BM14" s="633"/>
      <c r="BN14" s="633"/>
      <c r="BO14" s="633"/>
      <c r="BP14" s="633" t="s">
        <v>26</v>
      </c>
      <c r="BQ14" s="633"/>
      <c r="BR14" s="633"/>
      <c r="BS14" s="633"/>
      <c r="BT14" s="637"/>
      <c r="BU14" s="638" t="s">
        <v>39</v>
      </c>
      <c r="BV14" s="639"/>
      <c r="BW14" s="639"/>
      <c r="BX14" s="639"/>
      <c r="BY14" s="640"/>
      <c r="BZ14" s="344"/>
      <c r="CA14" s="537"/>
      <c r="CB14" s="537"/>
      <c r="CC14" s="1275" t="s">
        <v>345</v>
      </c>
      <c r="CD14" s="1276"/>
      <c r="CE14" s="1276"/>
      <c r="CF14" s="1276"/>
      <c r="CG14" s="1276"/>
      <c r="CH14" s="1276"/>
      <c r="CI14" s="1276"/>
      <c r="CJ14" s="1276"/>
      <c r="CK14" s="1276"/>
      <c r="CL14" s="1276"/>
      <c r="CM14" s="1276"/>
      <c r="CN14" s="1276"/>
      <c r="CO14" s="1276"/>
      <c r="CP14" s="1276"/>
      <c r="CQ14" s="1277" t="s">
        <v>346</v>
      </c>
      <c r="CR14" s="1276"/>
      <c r="CS14" s="1276"/>
      <c r="CT14" s="1276"/>
      <c r="CU14" s="1276"/>
      <c r="CV14" s="1276"/>
      <c r="CW14" s="1276"/>
      <c r="CX14" s="1278"/>
      <c r="CY14" s="1279" t="s">
        <v>347</v>
      </c>
      <c r="CZ14" s="1280"/>
      <c r="DA14" s="1280"/>
      <c r="DB14" s="1280"/>
      <c r="DC14" s="1280"/>
      <c r="DD14" s="1281"/>
      <c r="DE14" s="1282" t="s">
        <v>348</v>
      </c>
      <c r="DF14" s="1280"/>
      <c r="DG14" s="1280"/>
      <c r="DH14" s="1280"/>
      <c r="DI14" s="1280"/>
      <c r="DJ14" s="1280"/>
      <c r="DK14" s="1283"/>
      <c r="DL14" s="537"/>
      <c r="DM14" s="272"/>
      <c r="DN14" s="272"/>
      <c r="DO14" s="272"/>
      <c r="DP14" s="272"/>
      <c r="DQ14" s="272"/>
      <c r="DR14" s="272"/>
      <c r="DS14" s="290"/>
      <c r="DT14" s="290"/>
      <c r="DU14" s="290"/>
    </row>
    <row r="15" spans="2:125" ht="24.95" customHeight="1" x14ac:dyDescent="0.15">
      <c r="B15" s="1402"/>
      <c r="C15" s="1403"/>
      <c r="D15" s="800" t="s">
        <v>115</v>
      </c>
      <c r="E15" s="801"/>
      <c r="F15" s="818"/>
      <c r="G15" s="819"/>
      <c r="H15" s="819"/>
      <c r="I15" s="819"/>
      <c r="J15" s="819"/>
      <c r="K15" s="819"/>
      <c r="L15" s="819"/>
      <c r="M15" s="1304">
        <v>10</v>
      </c>
      <c r="N15" s="1305"/>
      <c r="O15" s="820"/>
      <c r="P15" s="821"/>
      <c r="Q15" s="1313"/>
      <c r="R15" s="1314"/>
      <c r="S15" s="1315"/>
      <c r="T15" s="1316"/>
      <c r="U15" s="1316"/>
      <c r="V15" s="1316"/>
      <c r="W15" s="1316"/>
      <c r="X15" s="1316"/>
      <c r="Y15" s="1316"/>
      <c r="Z15" s="1316"/>
      <c r="AA15" s="1316"/>
      <c r="AB15" s="1316"/>
      <c r="AC15" s="1316"/>
      <c r="AD15" s="1316"/>
      <c r="AE15" s="1316"/>
      <c r="AF15" s="1316"/>
      <c r="AG15" s="1501"/>
      <c r="AH15" s="1502">
        <f t="shared" ref="AH15:AH18" si="10">IF(S15=0,0,S15-X15-AC15)</f>
        <v>0</v>
      </c>
      <c r="AI15" s="1503"/>
      <c r="AJ15" s="1503"/>
      <c r="AK15" s="1503"/>
      <c r="AL15" s="1504"/>
      <c r="AM15" s="192"/>
      <c r="AN15" s="345"/>
      <c r="AO15" s="609" t="str">
        <f>IF(B15="","",B15)</f>
        <v/>
      </c>
      <c r="AP15" s="610"/>
      <c r="AQ15" s="611" t="s">
        <v>159</v>
      </c>
      <c r="AR15" s="612"/>
      <c r="AS15" s="1308">
        <f t="shared" ref="AS15:AS17" si="11">F15</f>
        <v>0</v>
      </c>
      <c r="AT15" s="1309"/>
      <c r="AU15" s="1309"/>
      <c r="AV15" s="1309"/>
      <c r="AW15" s="1309"/>
      <c r="AX15" s="1309"/>
      <c r="AY15" s="1309"/>
      <c r="AZ15" s="1379">
        <f>IF(M15="","",M15)</f>
        <v>10</v>
      </c>
      <c r="BA15" s="1380"/>
      <c r="BB15" s="1379" t="str">
        <f>IF(O15="","",O15)</f>
        <v/>
      </c>
      <c r="BC15" s="1380"/>
      <c r="BD15" s="1418" t="str">
        <f>IF(Q15="","",Q15)</f>
        <v/>
      </c>
      <c r="BE15" s="1419"/>
      <c r="BF15" s="1416" t="str">
        <f t="shared" ref="BF15:BF17" si="12">IF(S15="","",S15)</f>
        <v/>
      </c>
      <c r="BG15" s="1417"/>
      <c r="BH15" s="1417"/>
      <c r="BI15" s="1417"/>
      <c r="BJ15" s="1417"/>
      <c r="BK15" s="1417" t="str">
        <f t="shared" ref="BK15:BK21" si="13">IF(X15="","",X15)</f>
        <v/>
      </c>
      <c r="BL15" s="1417"/>
      <c r="BM15" s="1417"/>
      <c r="BN15" s="1417"/>
      <c r="BO15" s="1417"/>
      <c r="BP15" s="1411" t="str">
        <f t="shared" ref="BP15:BP21" si="14">IF(AC15="","",AC15)</f>
        <v/>
      </c>
      <c r="BQ15" s="1411"/>
      <c r="BR15" s="1411"/>
      <c r="BS15" s="1411"/>
      <c r="BT15" s="1412"/>
      <c r="BU15" s="1413">
        <f t="shared" ref="BU15:BU21" si="15">IF(AH15="","",AH15)</f>
        <v>0</v>
      </c>
      <c r="BV15" s="1414"/>
      <c r="BW15" s="1414"/>
      <c r="BX15" s="1414"/>
      <c r="BY15" s="1415"/>
      <c r="BZ15" s="345"/>
      <c r="CA15" s="537"/>
      <c r="CB15" s="537"/>
      <c r="CC15" s="1263"/>
      <c r="CD15" s="1264"/>
      <c r="CE15" s="1264"/>
      <c r="CF15" s="1264"/>
      <c r="CG15" s="1264"/>
      <c r="CH15" s="1264"/>
      <c r="CI15" s="1264"/>
      <c r="CJ15" s="1264"/>
      <c r="CK15" s="1264"/>
      <c r="CL15" s="1264"/>
      <c r="CM15" s="1264"/>
      <c r="CN15" s="1264"/>
      <c r="CO15" s="1264"/>
      <c r="CP15" s="1264"/>
      <c r="CQ15" s="1265"/>
      <c r="CR15" s="1266"/>
      <c r="CS15" s="1266"/>
      <c r="CT15" s="1266"/>
      <c r="CU15" s="1266"/>
      <c r="CV15" s="1266"/>
      <c r="CW15" s="1266"/>
      <c r="CX15" s="1266"/>
      <c r="CY15" s="1267" t="s">
        <v>349</v>
      </c>
      <c r="CZ15" s="1261"/>
      <c r="DA15" s="1261"/>
      <c r="DB15" s="1261"/>
      <c r="DC15" s="1261"/>
      <c r="DD15" s="1268"/>
      <c r="DE15" s="1260"/>
      <c r="DF15" s="1261"/>
      <c r="DG15" s="1261"/>
      <c r="DH15" s="1261"/>
      <c r="DI15" s="1261"/>
      <c r="DJ15" s="1261"/>
      <c r="DK15" s="1262"/>
      <c r="DL15" s="537"/>
      <c r="DM15" s="272"/>
      <c r="DN15" s="272"/>
      <c r="DO15" s="272"/>
      <c r="DP15" s="272"/>
      <c r="DQ15" s="272"/>
      <c r="DR15" s="272"/>
      <c r="DS15" s="285"/>
      <c r="DT15" s="285"/>
      <c r="DU15" s="285"/>
    </row>
    <row r="16" spans="2:125" ht="24.95" customHeight="1" x14ac:dyDescent="0.15">
      <c r="B16" s="1400"/>
      <c r="C16" s="1401"/>
      <c r="D16" s="813" t="s">
        <v>115</v>
      </c>
      <c r="E16" s="814"/>
      <c r="F16" s="822"/>
      <c r="G16" s="823"/>
      <c r="H16" s="823"/>
      <c r="I16" s="823"/>
      <c r="J16" s="823"/>
      <c r="K16" s="823"/>
      <c r="L16" s="823"/>
      <c r="M16" s="1509">
        <v>10</v>
      </c>
      <c r="N16" s="1510"/>
      <c r="O16" s="824"/>
      <c r="P16" s="825"/>
      <c r="Q16" s="1310"/>
      <c r="R16" s="1311"/>
      <c r="S16" s="1394"/>
      <c r="T16" s="1320"/>
      <c r="U16" s="1320"/>
      <c r="V16" s="1320"/>
      <c r="W16" s="1395"/>
      <c r="X16" s="1319"/>
      <c r="Y16" s="1320"/>
      <c r="Z16" s="1320"/>
      <c r="AA16" s="1320"/>
      <c r="AB16" s="1395"/>
      <c r="AC16" s="1319"/>
      <c r="AD16" s="1320"/>
      <c r="AE16" s="1320"/>
      <c r="AF16" s="1320"/>
      <c r="AG16" s="1321"/>
      <c r="AH16" s="1391">
        <f t="shared" si="10"/>
        <v>0</v>
      </c>
      <c r="AI16" s="1392"/>
      <c r="AJ16" s="1392"/>
      <c r="AK16" s="1392"/>
      <c r="AL16" s="1393"/>
      <c r="AM16" s="192"/>
      <c r="AN16" s="345"/>
      <c r="AO16" s="602" t="str">
        <f>IF(B16="","",B16)</f>
        <v/>
      </c>
      <c r="AP16" s="603"/>
      <c r="AQ16" s="604" t="s">
        <v>159</v>
      </c>
      <c r="AR16" s="605"/>
      <c r="AS16" s="1306">
        <f t="shared" si="11"/>
        <v>0</v>
      </c>
      <c r="AT16" s="1307"/>
      <c r="AU16" s="1307"/>
      <c r="AV16" s="1307"/>
      <c r="AW16" s="1307"/>
      <c r="AX16" s="1307"/>
      <c r="AY16" s="1307"/>
      <c r="AZ16" s="1381">
        <f>IF(M16="","",M16)</f>
        <v>10</v>
      </c>
      <c r="BA16" s="1382"/>
      <c r="BB16" s="1381" t="str">
        <f>IF(O16="","",O16)</f>
        <v/>
      </c>
      <c r="BC16" s="1382"/>
      <c r="BD16" s="1355" t="str">
        <f>IF(Q16="","",Q16)</f>
        <v/>
      </c>
      <c r="BE16" s="1356"/>
      <c r="BF16" s="1346" t="str">
        <f t="shared" si="12"/>
        <v/>
      </c>
      <c r="BG16" s="1347"/>
      <c r="BH16" s="1347"/>
      <c r="BI16" s="1347"/>
      <c r="BJ16" s="1347"/>
      <c r="BK16" s="1347" t="str">
        <f t="shared" si="13"/>
        <v/>
      </c>
      <c r="BL16" s="1347"/>
      <c r="BM16" s="1347"/>
      <c r="BN16" s="1347"/>
      <c r="BO16" s="1347"/>
      <c r="BP16" s="1348" t="str">
        <f t="shared" si="14"/>
        <v/>
      </c>
      <c r="BQ16" s="1348"/>
      <c r="BR16" s="1348"/>
      <c r="BS16" s="1348"/>
      <c r="BT16" s="1349"/>
      <c r="BU16" s="1350">
        <f t="shared" si="15"/>
        <v>0</v>
      </c>
      <c r="BV16" s="1351"/>
      <c r="BW16" s="1351"/>
      <c r="BX16" s="1351"/>
      <c r="BY16" s="1352"/>
      <c r="BZ16" s="345"/>
      <c r="CA16" s="286"/>
      <c r="CB16" s="285"/>
      <c r="CC16" s="1243"/>
      <c r="CD16" s="1244"/>
      <c r="CE16" s="1244"/>
      <c r="CF16" s="1244"/>
      <c r="CG16" s="1244"/>
      <c r="CH16" s="1244"/>
      <c r="CI16" s="1244"/>
      <c r="CJ16" s="1244"/>
      <c r="CK16" s="1244"/>
      <c r="CL16" s="1244"/>
      <c r="CM16" s="1244"/>
      <c r="CN16" s="1244"/>
      <c r="CO16" s="1244"/>
      <c r="CP16" s="1244"/>
      <c r="CQ16" s="1245"/>
      <c r="CR16" s="1244"/>
      <c r="CS16" s="1244"/>
      <c r="CT16" s="1244"/>
      <c r="CU16" s="1244"/>
      <c r="CV16" s="1244"/>
      <c r="CW16" s="1244"/>
      <c r="CX16" s="1244"/>
      <c r="CY16" s="1246" t="s">
        <v>350</v>
      </c>
      <c r="CZ16" s="1247"/>
      <c r="DA16" s="1247"/>
      <c r="DB16" s="1247"/>
      <c r="DC16" s="1247"/>
      <c r="DD16" s="1248"/>
      <c r="DE16" s="1249"/>
      <c r="DF16" s="1247"/>
      <c r="DG16" s="1247"/>
      <c r="DH16" s="1247"/>
      <c r="DI16" s="1247"/>
      <c r="DJ16" s="1247"/>
      <c r="DK16" s="1250"/>
      <c r="DL16" s="495"/>
      <c r="DM16" s="495"/>
      <c r="DN16" s="495"/>
      <c r="DO16" s="495"/>
      <c r="DP16" s="272"/>
      <c r="DQ16" s="272"/>
      <c r="DR16" s="272"/>
      <c r="DS16" s="285"/>
      <c r="DT16" s="285"/>
      <c r="DU16" s="285"/>
    </row>
    <row r="17" spans="2:125" ht="24.95" customHeight="1" x14ac:dyDescent="0.15">
      <c r="B17" s="1400"/>
      <c r="C17" s="1401"/>
      <c r="D17" s="813" t="s">
        <v>160</v>
      </c>
      <c r="E17" s="814"/>
      <c r="F17" s="822"/>
      <c r="G17" s="823"/>
      <c r="H17" s="823"/>
      <c r="I17" s="823"/>
      <c r="J17" s="823"/>
      <c r="K17" s="823"/>
      <c r="L17" s="823"/>
      <c r="M17" s="1509">
        <v>10</v>
      </c>
      <c r="N17" s="1510"/>
      <c r="O17" s="824"/>
      <c r="P17" s="825"/>
      <c r="Q17" s="1310"/>
      <c r="R17" s="1311"/>
      <c r="S17" s="1394"/>
      <c r="T17" s="1320"/>
      <c r="U17" s="1320"/>
      <c r="V17" s="1320"/>
      <c r="W17" s="1395"/>
      <c r="X17" s="1319"/>
      <c r="Y17" s="1320"/>
      <c r="Z17" s="1320"/>
      <c r="AA17" s="1320"/>
      <c r="AB17" s="1395"/>
      <c r="AC17" s="1319"/>
      <c r="AD17" s="1320"/>
      <c r="AE17" s="1320"/>
      <c r="AF17" s="1320"/>
      <c r="AG17" s="1321"/>
      <c r="AH17" s="1391">
        <f t="shared" si="10"/>
        <v>0</v>
      </c>
      <c r="AI17" s="1392"/>
      <c r="AJ17" s="1392"/>
      <c r="AK17" s="1392"/>
      <c r="AL17" s="1393"/>
      <c r="AM17" s="192"/>
      <c r="AN17" s="345"/>
      <c r="AO17" s="602" t="str">
        <f t="shared" ref="AO17:AO18" si="16">IF(B17="","",B17)</f>
        <v/>
      </c>
      <c r="AP17" s="603"/>
      <c r="AQ17" s="604" t="s">
        <v>159</v>
      </c>
      <c r="AR17" s="605"/>
      <c r="AS17" s="1306">
        <f t="shared" si="11"/>
        <v>0</v>
      </c>
      <c r="AT17" s="1307"/>
      <c r="AU17" s="1307"/>
      <c r="AV17" s="1307"/>
      <c r="AW17" s="1307"/>
      <c r="AX17" s="1307"/>
      <c r="AY17" s="1307"/>
      <c r="AZ17" s="1381">
        <f>IF(M17="","",M17)</f>
        <v>10</v>
      </c>
      <c r="BA17" s="1382"/>
      <c r="BB17" s="1381" t="str">
        <f>IF(O17="","",O17)</f>
        <v/>
      </c>
      <c r="BC17" s="1382"/>
      <c r="BD17" s="1355" t="str">
        <f>IF(Q17="","",Q17)</f>
        <v/>
      </c>
      <c r="BE17" s="1356"/>
      <c r="BF17" s="1346" t="str">
        <f t="shared" si="12"/>
        <v/>
      </c>
      <c r="BG17" s="1347"/>
      <c r="BH17" s="1347"/>
      <c r="BI17" s="1347"/>
      <c r="BJ17" s="1347"/>
      <c r="BK17" s="1347" t="str">
        <f t="shared" si="13"/>
        <v/>
      </c>
      <c r="BL17" s="1347"/>
      <c r="BM17" s="1347"/>
      <c r="BN17" s="1347"/>
      <c r="BO17" s="1347"/>
      <c r="BP17" s="1348" t="str">
        <f t="shared" si="14"/>
        <v/>
      </c>
      <c r="BQ17" s="1348"/>
      <c r="BR17" s="1348"/>
      <c r="BS17" s="1348"/>
      <c r="BT17" s="1349"/>
      <c r="BU17" s="1350">
        <f t="shared" si="15"/>
        <v>0</v>
      </c>
      <c r="BV17" s="1351"/>
      <c r="BW17" s="1351"/>
      <c r="BX17" s="1351"/>
      <c r="BY17" s="1352"/>
      <c r="BZ17" s="345"/>
      <c r="CA17" s="497"/>
      <c r="CB17" s="497"/>
      <c r="CC17" s="1243"/>
      <c r="CD17" s="1244"/>
      <c r="CE17" s="1244"/>
      <c r="CF17" s="1244"/>
      <c r="CG17" s="1244"/>
      <c r="CH17" s="1244"/>
      <c r="CI17" s="1244"/>
      <c r="CJ17" s="1244"/>
      <c r="CK17" s="1244"/>
      <c r="CL17" s="1244"/>
      <c r="CM17" s="1244"/>
      <c r="CN17" s="1244"/>
      <c r="CO17" s="1244"/>
      <c r="CP17" s="1244"/>
      <c r="CQ17" s="1245"/>
      <c r="CR17" s="1244"/>
      <c r="CS17" s="1244"/>
      <c r="CT17" s="1244"/>
      <c r="CU17" s="1244"/>
      <c r="CV17" s="1244"/>
      <c r="CW17" s="1244"/>
      <c r="CX17" s="1244"/>
      <c r="CY17" s="1246" t="s">
        <v>350</v>
      </c>
      <c r="CZ17" s="1247"/>
      <c r="DA17" s="1247"/>
      <c r="DB17" s="1247"/>
      <c r="DC17" s="1247"/>
      <c r="DD17" s="1248"/>
      <c r="DE17" s="1249"/>
      <c r="DF17" s="1247"/>
      <c r="DG17" s="1247"/>
      <c r="DH17" s="1247"/>
      <c r="DI17" s="1247"/>
      <c r="DJ17" s="1247"/>
      <c r="DK17" s="1250"/>
      <c r="DL17" s="497"/>
      <c r="DM17" s="495"/>
      <c r="DN17" s="495"/>
      <c r="DO17" s="495"/>
      <c r="DP17" s="272"/>
      <c r="DQ17" s="272"/>
      <c r="DR17" s="285"/>
      <c r="DS17" s="285"/>
      <c r="DT17" s="285"/>
      <c r="DU17" s="285"/>
    </row>
    <row r="18" spans="2:125" ht="24.95" customHeight="1" thickBot="1" x14ac:dyDescent="0.2">
      <c r="B18" s="1505"/>
      <c r="C18" s="1506"/>
      <c r="D18" s="837" t="s">
        <v>160</v>
      </c>
      <c r="E18" s="838"/>
      <c r="F18" s="840" t="s">
        <v>294</v>
      </c>
      <c r="G18" s="841"/>
      <c r="H18" s="841"/>
      <c r="I18" s="841"/>
      <c r="J18" s="841"/>
      <c r="K18" s="841"/>
      <c r="L18" s="841"/>
      <c r="M18" s="841"/>
      <c r="N18" s="842"/>
      <c r="O18" s="843"/>
      <c r="P18" s="844"/>
      <c r="Q18" s="1507"/>
      <c r="R18" s="1508"/>
      <c r="S18" s="1389"/>
      <c r="T18" s="1384"/>
      <c r="U18" s="1384"/>
      <c r="V18" s="1384"/>
      <c r="W18" s="1390"/>
      <c r="X18" s="1383"/>
      <c r="Y18" s="1384"/>
      <c r="Z18" s="1384"/>
      <c r="AA18" s="1384"/>
      <c r="AB18" s="1390"/>
      <c r="AC18" s="1383">
        <f>'請求書様式A-2'!I4</f>
        <v>0</v>
      </c>
      <c r="AD18" s="1384"/>
      <c r="AE18" s="1384"/>
      <c r="AF18" s="1384"/>
      <c r="AG18" s="1385"/>
      <c r="AH18" s="1386">
        <f t="shared" si="10"/>
        <v>0</v>
      </c>
      <c r="AI18" s="1387"/>
      <c r="AJ18" s="1387"/>
      <c r="AK18" s="1387"/>
      <c r="AL18" s="1388"/>
      <c r="AM18" s="192"/>
      <c r="AN18" s="345"/>
      <c r="AO18" s="588" t="str">
        <f t="shared" si="16"/>
        <v/>
      </c>
      <c r="AP18" s="589"/>
      <c r="AQ18" s="590" t="s">
        <v>159</v>
      </c>
      <c r="AR18" s="591"/>
      <c r="AS18" s="1353" t="s">
        <v>294</v>
      </c>
      <c r="AT18" s="1407"/>
      <c r="AU18" s="1407"/>
      <c r="AV18" s="1407"/>
      <c r="AW18" s="1407"/>
      <c r="AX18" s="1407"/>
      <c r="AY18" s="1407"/>
      <c r="AZ18" s="1407"/>
      <c r="BA18" s="1408"/>
      <c r="BB18" s="1377" t="str">
        <f>IF(O18="","",O18)</f>
        <v/>
      </c>
      <c r="BC18" s="1378"/>
      <c r="BD18" s="1353" t="str">
        <f>IF(Q18="","",Q18)</f>
        <v/>
      </c>
      <c r="BE18" s="1354"/>
      <c r="BF18" s="1346" t="str">
        <f t="shared" ref="BF18:BF21" si="17">IF(S18="","",S18)</f>
        <v/>
      </c>
      <c r="BG18" s="1347"/>
      <c r="BH18" s="1347"/>
      <c r="BI18" s="1347"/>
      <c r="BJ18" s="1347"/>
      <c r="BK18" s="1347" t="str">
        <f t="shared" si="13"/>
        <v/>
      </c>
      <c r="BL18" s="1347"/>
      <c r="BM18" s="1347"/>
      <c r="BN18" s="1347"/>
      <c r="BO18" s="1347"/>
      <c r="BP18" s="1348">
        <f t="shared" si="14"/>
        <v>0</v>
      </c>
      <c r="BQ18" s="1348"/>
      <c r="BR18" s="1348"/>
      <c r="BS18" s="1348"/>
      <c r="BT18" s="1349"/>
      <c r="BU18" s="1350">
        <f t="shared" si="15"/>
        <v>0</v>
      </c>
      <c r="BV18" s="1351"/>
      <c r="BW18" s="1351"/>
      <c r="BX18" s="1351"/>
      <c r="BY18" s="1352"/>
      <c r="BZ18" s="345"/>
      <c r="CA18" s="497"/>
      <c r="CB18" s="497"/>
      <c r="CC18" s="1243"/>
      <c r="CD18" s="1244"/>
      <c r="CE18" s="1244"/>
      <c r="CF18" s="1244"/>
      <c r="CG18" s="1244"/>
      <c r="CH18" s="1244"/>
      <c r="CI18" s="1244"/>
      <c r="CJ18" s="1244"/>
      <c r="CK18" s="1244"/>
      <c r="CL18" s="1244"/>
      <c r="CM18" s="1244"/>
      <c r="CN18" s="1244"/>
      <c r="CO18" s="1244"/>
      <c r="CP18" s="1244"/>
      <c r="CQ18" s="1245"/>
      <c r="CR18" s="1244"/>
      <c r="CS18" s="1244"/>
      <c r="CT18" s="1244"/>
      <c r="CU18" s="1244"/>
      <c r="CV18" s="1244"/>
      <c r="CW18" s="1244"/>
      <c r="CX18" s="1244"/>
      <c r="CY18" s="1246" t="s">
        <v>350</v>
      </c>
      <c r="CZ18" s="1247"/>
      <c r="DA18" s="1247"/>
      <c r="DB18" s="1247"/>
      <c r="DC18" s="1247"/>
      <c r="DD18" s="1248"/>
      <c r="DE18" s="1249"/>
      <c r="DF18" s="1247"/>
      <c r="DG18" s="1247"/>
      <c r="DH18" s="1247"/>
      <c r="DI18" s="1247"/>
      <c r="DJ18" s="1247"/>
      <c r="DK18" s="1250"/>
      <c r="DL18" s="497"/>
      <c r="DM18" s="495"/>
      <c r="DN18" s="8"/>
      <c r="DO18" s="8"/>
      <c r="DP18" s="8"/>
      <c r="DQ18" s="8"/>
      <c r="DR18" s="8"/>
      <c r="DS18" s="8"/>
      <c r="DT18" s="8"/>
      <c r="DU18" s="8"/>
    </row>
    <row r="19" spans="2:125" ht="24.95" customHeight="1" x14ac:dyDescent="0.15">
      <c r="B19" s="864" t="s">
        <v>301</v>
      </c>
      <c r="C19" s="865"/>
      <c r="D19" s="1484"/>
      <c r="E19" s="1484"/>
      <c r="F19" s="1484"/>
      <c r="G19" s="1484"/>
      <c r="H19" s="1484"/>
      <c r="I19" s="1484"/>
      <c r="J19" s="1484"/>
      <c r="K19" s="1484"/>
      <c r="L19" s="1485"/>
      <c r="M19" s="1404">
        <v>0.1</v>
      </c>
      <c r="N19" s="1405"/>
      <c r="O19" s="1357" t="s">
        <v>161</v>
      </c>
      <c r="P19" s="1357"/>
      <c r="Q19" s="1357"/>
      <c r="R19" s="1358"/>
      <c r="S19" s="869">
        <f t="shared" ref="S19:X19" si="18">SUMIF($M$15:$N$17,10,S$15:W$17)</f>
        <v>0</v>
      </c>
      <c r="T19" s="862"/>
      <c r="U19" s="862"/>
      <c r="V19" s="862"/>
      <c r="W19" s="862"/>
      <c r="X19" s="862">
        <f t="shared" si="18"/>
        <v>0</v>
      </c>
      <c r="Y19" s="862"/>
      <c r="Z19" s="862"/>
      <c r="AA19" s="862"/>
      <c r="AB19" s="862"/>
      <c r="AC19" s="862">
        <f>SUMIF($M$15:$N$17,10,AC$15:AG$17)+AC18</f>
        <v>0</v>
      </c>
      <c r="AD19" s="862"/>
      <c r="AE19" s="862"/>
      <c r="AF19" s="862"/>
      <c r="AG19" s="863"/>
      <c r="AH19" s="1371">
        <f t="shared" ref="AH19" si="19">SUM(AH15:AL18)</f>
        <v>0</v>
      </c>
      <c r="AI19" s="1372"/>
      <c r="AJ19" s="1372"/>
      <c r="AK19" s="1372"/>
      <c r="AL19" s="1373"/>
      <c r="AM19" s="192"/>
      <c r="AN19" s="345"/>
      <c r="AO19" s="1489" t="s">
        <v>301</v>
      </c>
      <c r="AP19" s="1490"/>
      <c r="AQ19" s="1366">
        <f>D19</f>
        <v>0</v>
      </c>
      <c r="AR19" s="1366"/>
      <c r="AS19" s="1366"/>
      <c r="AT19" s="1366"/>
      <c r="AU19" s="1366"/>
      <c r="AV19" s="1366"/>
      <c r="AW19" s="1366"/>
      <c r="AX19" s="1366"/>
      <c r="AY19" s="1367"/>
      <c r="AZ19" s="546">
        <v>0.1</v>
      </c>
      <c r="BA19" s="547"/>
      <c r="BB19" s="548" t="s">
        <v>161</v>
      </c>
      <c r="BC19" s="548"/>
      <c r="BD19" s="549"/>
      <c r="BE19" s="550"/>
      <c r="BF19" s="1398">
        <f t="shared" si="17"/>
        <v>0</v>
      </c>
      <c r="BG19" s="1399"/>
      <c r="BH19" s="1399"/>
      <c r="BI19" s="1399"/>
      <c r="BJ19" s="1399"/>
      <c r="BK19" s="1399">
        <f t="shared" si="13"/>
        <v>0</v>
      </c>
      <c r="BL19" s="1399"/>
      <c r="BM19" s="1399"/>
      <c r="BN19" s="1399"/>
      <c r="BO19" s="1399"/>
      <c r="BP19" s="1332">
        <f t="shared" si="14"/>
        <v>0</v>
      </c>
      <c r="BQ19" s="1332"/>
      <c r="BR19" s="1332"/>
      <c r="BS19" s="1332"/>
      <c r="BT19" s="1333"/>
      <c r="BU19" s="1322">
        <f t="shared" si="15"/>
        <v>0</v>
      </c>
      <c r="BV19" s="1323"/>
      <c r="BW19" s="1323"/>
      <c r="BX19" s="1323"/>
      <c r="BY19" s="1324"/>
      <c r="BZ19" s="345"/>
      <c r="CA19" s="497"/>
      <c r="CC19" s="1243"/>
      <c r="CD19" s="1244"/>
      <c r="CE19" s="1244"/>
      <c r="CF19" s="1244"/>
      <c r="CG19" s="1244"/>
      <c r="CH19" s="1244"/>
      <c r="CI19" s="1244"/>
      <c r="CJ19" s="1244"/>
      <c r="CK19" s="1244"/>
      <c r="CL19" s="1244"/>
      <c r="CM19" s="1244"/>
      <c r="CN19" s="1244"/>
      <c r="CO19" s="1244"/>
      <c r="CP19" s="1244"/>
      <c r="CQ19" s="1245"/>
      <c r="CR19" s="1244"/>
      <c r="CS19" s="1244"/>
      <c r="CT19" s="1244"/>
      <c r="CU19" s="1244"/>
      <c r="CV19" s="1244"/>
      <c r="CW19" s="1244"/>
      <c r="CX19" s="1244"/>
      <c r="CY19" s="1246" t="s">
        <v>350</v>
      </c>
      <c r="CZ19" s="1247"/>
      <c r="DA19" s="1247"/>
      <c r="DB19" s="1247"/>
      <c r="DC19" s="1247"/>
      <c r="DD19" s="1248"/>
      <c r="DE19" s="1249"/>
      <c r="DF19" s="1247"/>
      <c r="DG19" s="1247"/>
      <c r="DH19" s="1247"/>
      <c r="DI19" s="1247"/>
      <c r="DJ19" s="1247"/>
      <c r="DK19" s="1250"/>
      <c r="DM19" s="495"/>
      <c r="DN19" s="8"/>
      <c r="DO19" s="8"/>
      <c r="DP19" s="8"/>
      <c r="DQ19" s="8"/>
      <c r="DR19" s="8"/>
      <c r="DS19" s="8"/>
      <c r="DT19" s="8"/>
      <c r="DU19" s="8"/>
    </row>
    <row r="20" spans="2:125" ht="24.95" customHeight="1" thickBot="1" x14ac:dyDescent="0.2">
      <c r="B20" s="1486"/>
      <c r="C20" s="1487"/>
      <c r="D20" s="1487"/>
      <c r="E20" s="1487"/>
      <c r="F20" s="1487"/>
      <c r="G20" s="1487"/>
      <c r="H20" s="1487"/>
      <c r="I20" s="1487"/>
      <c r="J20" s="1487"/>
      <c r="K20" s="1487"/>
      <c r="L20" s="1488"/>
      <c r="M20" s="1345">
        <v>0.1</v>
      </c>
      <c r="N20" s="1343"/>
      <c r="O20" s="1343" t="s">
        <v>116</v>
      </c>
      <c r="P20" s="1343"/>
      <c r="Q20" s="1343"/>
      <c r="R20" s="1344"/>
      <c r="S20" s="859">
        <f t="shared" ref="S20:AC20" si="20">ROUND(S19*0.1,0)</f>
        <v>0</v>
      </c>
      <c r="T20" s="860"/>
      <c r="U20" s="860"/>
      <c r="V20" s="860"/>
      <c r="W20" s="860"/>
      <c r="X20" s="860">
        <f t="shared" si="20"/>
        <v>0</v>
      </c>
      <c r="Y20" s="860"/>
      <c r="Z20" s="860"/>
      <c r="AA20" s="860"/>
      <c r="AB20" s="860"/>
      <c r="AC20" s="860">
        <f t="shared" si="20"/>
        <v>0</v>
      </c>
      <c r="AD20" s="860"/>
      <c r="AE20" s="860"/>
      <c r="AF20" s="860"/>
      <c r="AG20" s="861"/>
      <c r="AH20" s="1363">
        <f t="shared" ref="AH20" si="21">ROUNDDOWN(AH19*0.1,0)</f>
        <v>0</v>
      </c>
      <c r="AI20" s="1364"/>
      <c r="AJ20" s="1364"/>
      <c r="AK20" s="1364"/>
      <c r="AL20" s="1365"/>
      <c r="AM20" s="192"/>
      <c r="AN20" s="345"/>
      <c r="AO20" s="1368">
        <f>B20</f>
        <v>0</v>
      </c>
      <c r="AP20" s="1369"/>
      <c r="AQ20" s="1369"/>
      <c r="AR20" s="1369"/>
      <c r="AS20" s="1369"/>
      <c r="AT20" s="1369"/>
      <c r="AU20" s="1369"/>
      <c r="AV20" s="1369"/>
      <c r="AW20" s="1369"/>
      <c r="AX20" s="1369"/>
      <c r="AY20" s="1370"/>
      <c r="AZ20" s="581">
        <v>0.1</v>
      </c>
      <c r="BA20" s="582"/>
      <c r="BB20" s="582" t="s">
        <v>116</v>
      </c>
      <c r="BC20" s="582"/>
      <c r="BD20" s="582"/>
      <c r="BE20" s="583"/>
      <c r="BF20" s="1325">
        <f t="shared" si="17"/>
        <v>0</v>
      </c>
      <c r="BG20" s="1326"/>
      <c r="BH20" s="1326"/>
      <c r="BI20" s="1326"/>
      <c r="BJ20" s="1326"/>
      <c r="BK20" s="1326">
        <f t="shared" si="13"/>
        <v>0</v>
      </c>
      <c r="BL20" s="1326"/>
      <c r="BM20" s="1326"/>
      <c r="BN20" s="1326"/>
      <c r="BO20" s="1326"/>
      <c r="BP20" s="1327">
        <f t="shared" si="14"/>
        <v>0</v>
      </c>
      <c r="BQ20" s="1327"/>
      <c r="BR20" s="1327"/>
      <c r="BS20" s="1327"/>
      <c r="BT20" s="1328"/>
      <c r="BU20" s="1329">
        <f t="shared" si="15"/>
        <v>0</v>
      </c>
      <c r="BV20" s="1330"/>
      <c r="BW20" s="1330"/>
      <c r="BX20" s="1330"/>
      <c r="BY20" s="1331"/>
      <c r="BZ20" s="345"/>
      <c r="CA20" s="497"/>
      <c r="CB20" s="497"/>
      <c r="CC20" s="1251"/>
      <c r="CD20" s="1252"/>
      <c r="CE20" s="1252"/>
      <c r="CF20" s="1252"/>
      <c r="CG20" s="1252"/>
      <c r="CH20" s="1252"/>
      <c r="CI20" s="1252"/>
      <c r="CJ20" s="1252"/>
      <c r="CK20" s="1252"/>
      <c r="CL20" s="1252"/>
      <c r="CM20" s="1252"/>
      <c r="CN20" s="1252"/>
      <c r="CO20" s="1252"/>
      <c r="CP20" s="1252"/>
      <c r="CQ20" s="1253"/>
      <c r="CR20" s="1254"/>
      <c r="CS20" s="1254"/>
      <c r="CT20" s="1254"/>
      <c r="CU20" s="1254"/>
      <c r="CV20" s="1254"/>
      <c r="CW20" s="1254"/>
      <c r="CX20" s="1254"/>
      <c r="CY20" s="1255" t="s">
        <v>351</v>
      </c>
      <c r="CZ20" s="1256"/>
      <c r="DA20" s="1256"/>
      <c r="DB20" s="1256"/>
      <c r="DC20" s="1256"/>
      <c r="DD20" s="1257"/>
      <c r="DE20" s="1258"/>
      <c r="DF20" s="1256"/>
      <c r="DG20" s="1256"/>
      <c r="DH20" s="1256"/>
      <c r="DI20" s="1256"/>
      <c r="DJ20" s="1256"/>
      <c r="DK20" s="1259"/>
      <c r="DL20" s="497"/>
      <c r="DM20" s="272"/>
      <c r="DN20" s="8"/>
      <c r="DO20" s="8"/>
      <c r="DP20" s="8"/>
      <c r="DQ20" s="8"/>
      <c r="DR20" s="8"/>
      <c r="DS20" s="8"/>
      <c r="DT20" s="8"/>
      <c r="DU20" s="8"/>
    </row>
    <row r="21" spans="2:125" ht="24.95" customHeight="1" thickBot="1" x14ac:dyDescent="0.2">
      <c r="B21" s="1334"/>
      <c r="C21" s="1335"/>
      <c r="D21" s="1335"/>
      <c r="E21" s="1335"/>
      <c r="F21" s="1335"/>
      <c r="G21" s="1335"/>
      <c r="H21" s="1335"/>
      <c r="I21" s="1335"/>
      <c r="J21" s="1335"/>
      <c r="K21" s="1335"/>
      <c r="L21" s="1336"/>
      <c r="M21" s="1337" t="s">
        <v>303</v>
      </c>
      <c r="N21" s="1338"/>
      <c r="O21" s="1338"/>
      <c r="P21" s="1338"/>
      <c r="Q21" s="1338"/>
      <c r="R21" s="1339"/>
      <c r="S21" s="851">
        <f t="shared" ref="S21:AC21" si="22">SUM(S15:W18,S20)</f>
        <v>0</v>
      </c>
      <c r="T21" s="852"/>
      <c r="U21" s="852"/>
      <c r="V21" s="852"/>
      <c r="W21" s="853"/>
      <c r="X21" s="854">
        <f t="shared" si="22"/>
        <v>0</v>
      </c>
      <c r="Y21" s="852"/>
      <c r="Z21" s="852"/>
      <c r="AA21" s="852"/>
      <c r="AB21" s="853"/>
      <c r="AC21" s="854">
        <f t="shared" si="22"/>
        <v>0</v>
      </c>
      <c r="AD21" s="852"/>
      <c r="AE21" s="852"/>
      <c r="AF21" s="852"/>
      <c r="AG21" s="855"/>
      <c r="AH21" s="1340">
        <f t="shared" ref="AH21" si="23">SUM(AH19:AL20)</f>
        <v>0</v>
      </c>
      <c r="AI21" s="1341"/>
      <c r="AJ21" s="1341"/>
      <c r="AK21" s="1341"/>
      <c r="AL21" s="1342"/>
      <c r="AM21" s="183"/>
      <c r="AN21" s="346"/>
      <c r="AO21" s="1374">
        <f>B21</f>
        <v>0</v>
      </c>
      <c r="AP21" s="1375"/>
      <c r="AQ21" s="1375"/>
      <c r="AR21" s="1375"/>
      <c r="AS21" s="1375"/>
      <c r="AT21" s="1375"/>
      <c r="AU21" s="1375"/>
      <c r="AV21" s="1375"/>
      <c r="AW21" s="1375"/>
      <c r="AX21" s="1375"/>
      <c r="AY21" s="1376"/>
      <c r="AZ21" s="565" t="s">
        <v>303</v>
      </c>
      <c r="BA21" s="566"/>
      <c r="BB21" s="566"/>
      <c r="BC21" s="566"/>
      <c r="BD21" s="566"/>
      <c r="BE21" s="567"/>
      <c r="BF21" s="1359">
        <f t="shared" si="17"/>
        <v>0</v>
      </c>
      <c r="BG21" s="1360"/>
      <c r="BH21" s="1360"/>
      <c r="BI21" s="1360"/>
      <c r="BJ21" s="1361"/>
      <c r="BK21" s="1362">
        <f t="shared" si="13"/>
        <v>0</v>
      </c>
      <c r="BL21" s="1360"/>
      <c r="BM21" s="1360"/>
      <c r="BN21" s="1360"/>
      <c r="BO21" s="1361"/>
      <c r="BP21" s="1295">
        <f t="shared" si="14"/>
        <v>0</v>
      </c>
      <c r="BQ21" s="1296"/>
      <c r="BR21" s="1296"/>
      <c r="BS21" s="1296"/>
      <c r="BT21" s="1297"/>
      <c r="BU21" s="1298">
        <f t="shared" si="15"/>
        <v>0</v>
      </c>
      <c r="BV21" s="1299"/>
      <c r="BW21" s="1299"/>
      <c r="BX21" s="1299"/>
      <c r="BY21" s="1300"/>
      <c r="BZ21" s="346"/>
      <c r="CA21" s="286"/>
      <c r="CB21" s="311"/>
      <c r="CJ21" s="528"/>
      <c r="CK21" s="528"/>
      <c r="CL21" s="528"/>
      <c r="CM21" s="528"/>
      <c r="CN21" s="528"/>
      <c r="CO21" s="528"/>
      <c r="CP21" s="528"/>
      <c r="CQ21" s="528"/>
      <c r="CR21" s="528"/>
      <c r="CS21" s="528"/>
      <c r="CT21" s="528"/>
      <c r="CU21" s="528"/>
      <c r="CV21" s="528"/>
      <c r="CW21" s="528"/>
      <c r="CX21" s="528"/>
      <c r="CY21" s="528"/>
      <c r="CZ21" s="528"/>
      <c r="DA21" s="528"/>
      <c r="DB21" s="312"/>
      <c r="DC21" s="312"/>
      <c r="DD21" s="312"/>
      <c r="DE21" s="312"/>
      <c r="DF21" s="312"/>
      <c r="DG21" s="312"/>
      <c r="DH21" s="312"/>
      <c r="DI21" s="312"/>
      <c r="DJ21" s="312"/>
      <c r="DK21" s="532"/>
      <c r="DL21" s="530"/>
      <c r="DM21" s="272"/>
      <c r="DN21" s="8"/>
      <c r="DO21" s="8"/>
      <c r="DP21" s="8"/>
      <c r="DQ21" s="8"/>
      <c r="DR21" s="8"/>
      <c r="DS21" s="8"/>
      <c r="DT21" s="8"/>
      <c r="DU21" s="8"/>
    </row>
    <row r="22" spans="2:125" ht="24.95" customHeight="1" x14ac:dyDescent="0.15">
      <c r="B22" s="1397"/>
      <c r="C22" s="1397"/>
      <c r="D22" s="1397"/>
      <c r="E22" s="1397"/>
      <c r="F22" s="1397"/>
      <c r="G22" s="1397"/>
      <c r="H22" s="1397"/>
      <c r="I22" s="1397"/>
      <c r="J22" s="1397"/>
      <c r="K22" s="1397"/>
      <c r="L22" s="1397"/>
      <c r="M22" s="1397"/>
      <c r="N22" s="1397"/>
      <c r="O22" s="1397"/>
      <c r="P22" s="1397"/>
      <c r="Q22" s="1397"/>
      <c r="R22" s="1397"/>
      <c r="S22" s="1397"/>
      <c r="T22" s="1397"/>
      <c r="U22" s="1397"/>
      <c r="V22" s="1397"/>
      <c r="W22" s="1397"/>
      <c r="X22" s="1397"/>
      <c r="Y22" s="1397"/>
      <c r="Z22" s="1397"/>
      <c r="AA22" s="1397"/>
      <c r="AB22" s="1397"/>
      <c r="AC22" s="1397"/>
      <c r="AD22" s="1397"/>
      <c r="AE22" s="1397"/>
      <c r="AF22" s="1397"/>
      <c r="AG22" s="1397"/>
      <c r="AH22" s="1397"/>
      <c r="AI22" s="1397"/>
      <c r="AJ22" s="1397"/>
      <c r="AK22" s="1397"/>
      <c r="AL22" s="1397"/>
      <c r="AM22" s="193"/>
      <c r="AN22" s="347"/>
      <c r="AO22" s="348"/>
      <c r="AP22" s="349"/>
      <c r="AQ22" s="349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86"/>
      <c r="CB22" s="1289" t="s">
        <v>216</v>
      </c>
      <c r="CC22" s="1289"/>
      <c r="CD22" s="1289"/>
      <c r="CE22" s="1289"/>
      <c r="CF22" s="1289"/>
      <c r="CG22" s="1289"/>
      <c r="CH22" s="1289"/>
      <c r="CI22" s="1289"/>
      <c r="CJ22" s="1289"/>
      <c r="CK22" s="1289"/>
      <c r="CL22" s="1289"/>
      <c r="CM22" s="1289"/>
      <c r="CN22" s="1289"/>
      <c r="CO22" s="1289"/>
      <c r="CP22" s="1289"/>
      <c r="CQ22" s="1289"/>
      <c r="CR22" s="1289"/>
      <c r="CS22" s="1289"/>
      <c r="CT22" s="1289"/>
      <c r="CU22" s="1289"/>
      <c r="CV22" s="1289"/>
      <c r="CW22" s="1289"/>
      <c r="CX22" s="1289"/>
      <c r="CY22" s="1289"/>
      <c r="CZ22" s="1289"/>
      <c r="DA22" s="1289"/>
      <c r="DB22" s="1289"/>
      <c r="DC22" s="1289"/>
      <c r="DD22" s="1289"/>
      <c r="DE22" s="1289"/>
      <c r="DF22" s="1289"/>
      <c r="DG22" s="1289"/>
      <c r="DH22" s="1289"/>
      <c r="DI22" s="1289"/>
      <c r="DJ22" s="1289"/>
      <c r="DK22" s="1289"/>
      <c r="DL22" s="1289"/>
      <c r="DM22" s="484"/>
      <c r="DN22" s="8"/>
      <c r="DO22" s="8"/>
      <c r="DP22" s="8"/>
      <c r="DQ22" s="8"/>
      <c r="DR22" s="8"/>
      <c r="DS22" s="8"/>
      <c r="DT22" s="8"/>
      <c r="DU22" s="8"/>
    </row>
    <row r="23" spans="2:125" ht="20.100000000000001" customHeight="1" x14ac:dyDescent="0.15">
      <c r="B23" s="5" t="s">
        <v>17</v>
      </c>
      <c r="C23" s="2"/>
      <c r="D23" s="5"/>
      <c r="E23" s="3"/>
      <c r="AN23" s="333"/>
      <c r="AO23" s="348"/>
      <c r="AP23" s="348"/>
      <c r="AQ23" s="348"/>
      <c r="AR23" s="350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86"/>
      <c r="CB23" s="311"/>
      <c r="CC23" s="1284" t="s">
        <v>309</v>
      </c>
      <c r="CD23" s="1284"/>
      <c r="CE23" s="1284"/>
      <c r="CF23" s="1284"/>
      <c r="CG23" s="1284"/>
      <c r="CH23" s="1284"/>
      <c r="CI23" s="529" t="s">
        <v>310</v>
      </c>
      <c r="CJ23" s="1290">
        <f>B5</f>
        <v>0</v>
      </c>
      <c r="CK23" s="1290"/>
      <c r="CL23" s="1290"/>
      <c r="CM23" s="1290"/>
      <c r="CN23" s="1290"/>
      <c r="CO23" s="1290"/>
      <c r="CP23" s="1290"/>
      <c r="CQ23" s="1290"/>
      <c r="CR23" s="1290"/>
      <c r="CS23" s="1290"/>
      <c r="CT23" s="538"/>
      <c r="CU23" s="538"/>
      <c r="CV23" s="538"/>
      <c r="CW23" s="538"/>
      <c r="CX23" s="538"/>
      <c r="CY23" s="538"/>
      <c r="CZ23" s="538"/>
      <c r="DA23" s="538"/>
      <c r="DB23" s="538"/>
      <c r="DC23" s="538"/>
      <c r="DD23" s="538"/>
      <c r="DE23" s="538"/>
      <c r="DF23" s="538"/>
      <c r="DG23" s="538"/>
      <c r="DH23" s="312"/>
      <c r="DI23" s="312"/>
      <c r="DJ23" s="312"/>
      <c r="DK23" s="282"/>
      <c r="DL23" s="530"/>
      <c r="DM23" s="484"/>
      <c r="DN23" s="8"/>
      <c r="DO23" s="8"/>
      <c r="DP23" s="8"/>
      <c r="DQ23" s="8"/>
      <c r="DR23" s="8"/>
      <c r="DS23" s="8"/>
      <c r="DT23" s="8"/>
      <c r="DU23" s="8"/>
    </row>
    <row r="24" spans="2:125" ht="20.100000000000001" customHeight="1" x14ac:dyDescent="0.15">
      <c r="B24" s="196"/>
      <c r="C24" s="541" t="s">
        <v>357</v>
      </c>
      <c r="D24" s="5"/>
      <c r="E24" s="3"/>
      <c r="AN24" s="333"/>
      <c r="AO24" s="348"/>
      <c r="AP24" s="348"/>
      <c r="AQ24" s="348"/>
      <c r="AR24" s="350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86"/>
      <c r="CB24" s="311"/>
      <c r="CC24" s="1284" t="s">
        <v>217</v>
      </c>
      <c r="CD24" s="1284"/>
      <c r="CE24" s="1284"/>
      <c r="CF24" s="1284"/>
      <c r="CG24" s="1284"/>
      <c r="CH24" s="1284"/>
      <c r="CI24" s="529" t="s">
        <v>310</v>
      </c>
      <c r="CJ24" s="1291">
        <f>B9</f>
        <v>0</v>
      </c>
      <c r="CK24" s="1291"/>
      <c r="CL24" s="1291"/>
      <c r="CM24" s="539" t="s">
        <v>352</v>
      </c>
      <c r="CN24" s="1292">
        <f>F9</f>
        <v>0</v>
      </c>
      <c r="CO24" s="1292"/>
      <c r="CP24" s="1292"/>
      <c r="CQ24" s="1292"/>
      <c r="CR24" s="540"/>
      <c r="CS24" s="540"/>
      <c r="CT24" s="540"/>
      <c r="CU24" s="539"/>
      <c r="CV24" s="539"/>
      <c r="CW24" s="539"/>
      <c r="CX24" s="539"/>
      <c r="CY24" s="539"/>
      <c r="CZ24" s="539"/>
      <c r="DA24" s="539"/>
      <c r="DB24" s="539"/>
      <c r="DC24" s="539"/>
      <c r="DD24" s="539"/>
      <c r="DE24" s="539"/>
      <c r="DF24" s="539"/>
      <c r="DG24" s="539"/>
      <c r="DH24" s="528"/>
      <c r="DI24" s="528"/>
      <c r="DJ24" s="528"/>
      <c r="DK24" s="317"/>
      <c r="DL24" s="526"/>
      <c r="DM24" s="484"/>
      <c r="DN24" s="8"/>
      <c r="DO24" s="8"/>
      <c r="DP24" s="8"/>
      <c r="DQ24" s="8"/>
      <c r="DR24" s="8"/>
      <c r="DS24" s="8"/>
      <c r="DT24" s="8"/>
      <c r="DU24" s="8"/>
    </row>
    <row r="25" spans="2:125" ht="20.100000000000001" customHeight="1" x14ac:dyDescent="0.15">
      <c r="B25" s="196"/>
      <c r="C25" s="541" t="s">
        <v>358</v>
      </c>
      <c r="D25" s="5"/>
      <c r="E25" s="3"/>
      <c r="AN25" s="333"/>
      <c r="AO25" s="348"/>
      <c r="AP25" s="348"/>
      <c r="AQ25" s="348"/>
      <c r="AR25" s="350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86"/>
      <c r="CB25" s="286"/>
      <c r="CC25" s="1284" t="s">
        <v>90</v>
      </c>
      <c r="CD25" s="1284"/>
      <c r="CE25" s="1284"/>
      <c r="CF25" s="1284"/>
      <c r="CG25" s="1284"/>
      <c r="CH25" s="1284"/>
      <c r="CI25" s="529" t="s">
        <v>310</v>
      </c>
      <c r="CJ25" s="1293">
        <f>B7</f>
        <v>0</v>
      </c>
      <c r="CK25" s="1293"/>
      <c r="CL25" s="1293"/>
      <c r="CM25" s="1293"/>
      <c r="CN25" s="1293"/>
      <c r="CO25" s="1293"/>
      <c r="CP25" s="1293"/>
      <c r="CQ25" s="1293"/>
      <c r="CR25" s="1293"/>
      <c r="CS25" s="1293"/>
      <c r="CT25" s="1293"/>
      <c r="CU25" s="1293"/>
      <c r="CV25" s="1293"/>
      <c r="CW25" s="1293"/>
      <c r="CX25" s="1293"/>
      <c r="CY25" s="1293"/>
      <c r="CZ25" s="1293"/>
      <c r="DA25" s="1293"/>
      <c r="DB25" s="1293"/>
      <c r="DC25" s="1293"/>
      <c r="DD25" s="1293"/>
      <c r="DE25" s="1293"/>
      <c r="DF25" s="1293"/>
      <c r="DG25" s="1293"/>
      <c r="DH25" s="498"/>
      <c r="DI25" s="498"/>
      <c r="DJ25" s="498"/>
      <c r="DK25" s="272"/>
      <c r="DL25" s="526"/>
      <c r="DM25" s="492"/>
      <c r="DN25" s="8"/>
      <c r="DO25" s="8"/>
      <c r="DP25" s="8"/>
      <c r="DQ25" s="8"/>
      <c r="DR25" s="8"/>
      <c r="DS25" s="8"/>
      <c r="DT25" s="8"/>
      <c r="DU25" s="8"/>
    </row>
    <row r="26" spans="2:125" ht="20.100000000000001" customHeight="1" x14ac:dyDescent="0.15">
      <c r="B26" s="196"/>
      <c r="C26" s="196" t="s">
        <v>335</v>
      </c>
      <c r="D26" s="5"/>
      <c r="E26" s="3"/>
      <c r="AN26" s="333"/>
      <c r="AO26" s="348"/>
      <c r="AP26" s="348"/>
      <c r="AQ26" s="348"/>
      <c r="AR26" s="350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86"/>
      <c r="CB26" s="286"/>
      <c r="CC26" s="1284" t="s">
        <v>218</v>
      </c>
      <c r="CD26" s="1284"/>
      <c r="CE26" s="1284"/>
      <c r="CF26" s="1284"/>
      <c r="CG26" s="1284"/>
      <c r="CH26" s="1284"/>
      <c r="CI26" s="529" t="s">
        <v>353</v>
      </c>
      <c r="CJ26" s="1294"/>
      <c r="CK26" s="1294"/>
      <c r="CL26" s="1294"/>
      <c r="CM26" s="1294"/>
      <c r="CN26" s="1294"/>
      <c r="CO26" s="1294"/>
      <c r="CP26" s="1294"/>
      <c r="CQ26" s="1294"/>
      <c r="CR26" s="1294"/>
      <c r="CS26" s="1294"/>
      <c r="CT26" s="1294"/>
      <c r="CU26" s="1294"/>
      <c r="CV26" s="1294"/>
      <c r="CW26" s="1294"/>
      <c r="CX26" s="1294"/>
      <c r="CY26" s="1294"/>
      <c r="CZ26" s="1294"/>
      <c r="DA26" s="1294"/>
      <c r="DB26" s="312"/>
      <c r="DC26" s="312"/>
      <c r="DD26" s="312"/>
      <c r="DE26" s="312"/>
      <c r="DF26" s="312"/>
      <c r="DG26" s="312"/>
      <c r="DH26" s="312"/>
      <c r="DI26" s="312"/>
      <c r="DJ26" s="312"/>
      <c r="DK26" s="272"/>
      <c r="DL26" s="526"/>
      <c r="DM26" s="492"/>
      <c r="DN26" s="8"/>
      <c r="DO26" s="8"/>
      <c r="DP26" s="8"/>
      <c r="DQ26" s="8"/>
      <c r="DR26" s="8"/>
      <c r="DS26" s="8"/>
      <c r="DT26" s="8"/>
      <c r="DU26" s="8"/>
    </row>
    <row r="27" spans="2:125" ht="20.100000000000001" customHeight="1" x14ac:dyDescent="0.15">
      <c r="B27" s="196"/>
      <c r="C27" s="196" t="s">
        <v>18</v>
      </c>
      <c r="D27" s="5"/>
      <c r="E27" s="3"/>
      <c r="AN27" s="333"/>
      <c r="AO27" s="348"/>
      <c r="AP27" s="348"/>
      <c r="AQ27" s="348"/>
      <c r="AR27" s="350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86"/>
      <c r="CB27" s="286"/>
      <c r="CC27" s="272"/>
      <c r="CD27" s="272"/>
      <c r="CE27" s="272"/>
      <c r="CF27" s="272"/>
      <c r="CG27" s="272"/>
      <c r="CH27" s="1284" t="s">
        <v>219</v>
      </c>
      <c r="CI27" s="1284"/>
      <c r="CJ27" s="1284"/>
      <c r="CK27" s="1284"/>
      <c r="CL27" s="1284"/>
      <c r="CM27" s="1284"/>
      <c r="CN27" s="1285" t="s">
        <v>225</v>
      </c>
      <c r="CO27" s="1286">
        <f>Z6</f>
        <v>0</v>
      </c>
      <c r="CP27" s="1286"/>
      <c r="CQ27" s="1286"/>
      <c r="CR27" s="1286"/>
      <c r="CS27" s="1286"/>
      <c r="CT27" s="1286"/>
      <c r="CU27" s="1286"/>
      <c r="CV27" s="1286"/>
      <c r="CW27" s="1286"/>
      <c r="CX27" s="1286"/>
      <c r="CY27" s="1286"/>
      <c r="CZ27" s="1286"/>
      <c r="DA27" s="1286"/>
      <c r="DB27" s="1286"/>
      <c r="DC27" s="1286"/>
      <c r="DD27" s="1286"/>
      <c r="DE27" s="1286"/>
      <c r="DF27" s="1286"/>
      <c r="DG27" s="1286"/>
      <c r="DH27" s="1286"/>
      <c r="DI27" s="1286"/>
      <c r="DJ27" s="1286"/>
      <c r="DK27" s="272"/>
      <c r="DL27" s="272"/>
      <c r="DM27" s="492"/>
      <c r="DN27" s="8"/>
      <c r="DO27" s="8"/>
      <c r="DP27" s="8"/>
      <c r="DQ27" s="8"/>
      <c r="DR27" s="8"/>
      <c r="DS27" s="8"/>
      <c r="DT27" s="8"/>
      <c r="DU27" s="8"/>
    </row>
    <row r="28" spans="2:125" ht="20.100000000000001" customHeight="1" x14ac:dyDescent="0.15">
      <c r="B28" s="196"/>
      <c r="C28" s="196" t="s">
        <v>165</v>
      </c>
      <c r="D28" s="5"/>
      <c r="AN28" s="333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4"/>
      <c r="CA28" s="286"/>
      <c r="CB28" s="290"/>
      <c r="CC28" s="272"/>
      <c r="CD28" s="272"/>
      <c r="CE28" s="272"/>
      <c r="CF28" s="272"/>
      <c r="CG28" s="272"/>
      <c r="CH28" s="1284"/>
      <c r="CI28" s="1284"/>
      <c r="CJ28" s="1284"/>
      <c r="CK28" s="1284"/>
      <c r="CL28" s="1284"/>
      <c r="CM28" s="1284"/>
      <c r="CN28" s="1285"/>
      <c r="CO28" s="1286"/>
      <c r="CP28" s="1286"/>
      <c r="CQ28" s="1286"/>
      <c r="CR28" s="1286"/>
      <c r="CS28" s="1286"/>
      <c r="CT28" s="1286"/>
      <c r="CU28" s="1286"/>
      <c r="CV28" s="1286"/>
      <c r="CW28" s="1286"/>
      <c r="CX28" s="1286"/>
      <c r="CY28" s="1286"/>
      <c r="CZ28" s="1286"/>
      <c r="DA28" s="1286"/>
      <c r="DB28" s="1286"/>
      <c r="DC28" s="1286"/>
      <c r="DD28" s="1286"/>
      <c r="DE28" s="1286"/>
      <c r="DF28" s="1286"/>
      <c r="DG28" s="1286"/>
      <c r="DH28" s="1286"/>
      <c r="DI28" s="1286"/>
      <c r="DJ28" s="1286"/>
      <c r="DK28" s="272"/>
      <c r="DL28" s="272"/>
      <c r="DM28" s="272"/>
      <c r="DN28" s="8"/>
      <c r="DO28" s="8"/>
      <c r="DP28" s="8"/>
      <c r="DQ28" s="8"/>
      <c r="DR28" s="8"/>
      <c r="DS28" s="8"/>
      <c r="DT28" s="8"/>
      <c r="DU28" s="8"/>
    </row>
    <row r="29" spans="2:125" ht="20.100000000000001" customHeight="1" x14ac:dyDescent="0.15">
      <c r="B29" s="196"/>
      <c r="C29" s="196" t="s">
        <v>356</v>
      </c>
      <c r="AN29" s="333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86"/>
      <c r="CB29" s="290"/>
      <c r="CC29" s="272"/>
      <c r="CD29" s="272"/>
      <c r="CE29" s="272"/>
      <c r="CF29" s="272"/>
      <c r="CG29" s="272"/>
      <c r="CH29" s="1284" t="s">
        <v>220</v>
      </c>
      <c r="CI29" s="1284"/>
      <c r="CJ29" s="1284"/>
      <c r="CK29" s="1284"/>
      <c r="CL29" s="1284"/>
      <c r="CM29" s="1284"/>
      <c r="CN29" s="1285" t="s">
        <v>353</v>
      </c>
      <c r="CO29" s="1287">
        <f>Z7</f>
        <v>0</v>
      </c>
      <c r="CP29" s="1287"/>
      <c r="CQ29" s="1287"/>
      <c r="CR29" s="1287"/>
      <c r="CS29" s="1287"/>
      <c r="CT29" s="1287"/>
      <c r="CU29" s="1287"/>
      <c r="CV29" s="1287"/>
      <c r="CW29" s="1287"/>
      <c r="CX29" s="1287"/>
      <c r="CY29" s="1287"/>
      <c r="CZ29" s="1287"/>
      <c r="DA29" s="1287"/>
      <c r="DB29" s="1287"/>
      <c r="DC29" s="1287"/>
      <c r="DD29" s="1287"/>
      <c r="DE29" s="1287"/>
      <c r="DF29" s="1287"/>
      <c r="DG29" s="1287"/>
      <c r="DH29" s="1287"/>
      <c r="DI29" s="1288" t="s">
        <v>354</v>
      </c>
      <c r="DJ29" s="1288"/>
      <c r="DK29" s="272"/>
      <c r="DL29" s="272"/>
      <c r="DM29" s="272"/>
      <c r="DN29" s="8"/>
      <c r="DO29" s="8"/>
      <c r="DP29" s="8"/>
      <c r="DQ29" s="8"/>
      <c r="DR29" s="8"/>
      <c r="DS29" s="8"/>
      <c r="DT29" s="8"/>
      <c r="DU29" s="8"/>
    </row>
    <row r="30" spans="2:125" ht="20.100000000000001" customHeight="1" x14ac:dyDescent="0.15">
      <c r="B30" s="196"/>
      <c r="C30" s="196" t="s">
        <v>297</v>
      </c>
      <c r="AN30" s="333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86"/>
      <c r="CB30" s="290"/>
      <c r="CC30" s="272"/>
      <c r="CD30" s="272"/>
      <c r="CE30" s="272"/>
      <c r="CF30" s="272"/>
      <c r="CG30" s="272"/>
      <c r="CH30" s="1284"/>
      <c r="CI30" s="1284"/>
      <c r="CJ30" s="1284"/>
      <c r="CK30" s="1284"/>
      <c r="CL30" s="1284"/>
      <c r="CM30" s="1284"/>
      <c r="CN30" s="1285"/>
      <c r="CO30" s="1287"/>
      <c r="CP30" s="1287"/>
      <c r="CQ30" s="1287"/>
      <c r="CR30" s="1287"/>
      <c r="CS30" s="1287"/>
      <c r="CT30" s="1287"/>
      <c r="CU30" s="1287"/>
      <c r="CV30" s="1287"/>
      <c r="CW30" s="1287"/>
      <c r="CX30" s="1287"/>
      <c r="CY30" s="1287"/>
      <c r="CZ30" s="1287"/>
      <c r="DA30" s="1287"/>
      <c r="DB30" s="1287"/>
      <c r="DC30" s="1287"/>
      <c r="DD30" s="1287"/>
      <c r="DE30" s="1287"/>
      <c r="DF30" s="1287"/>
      <c r="DG30" s="1287"/>
      <c r="DH30" s="1287"/>
      <c r="DI30" s="1288"/>
      <c r="DJ30" s="1288"/>
      <c r="DK30" s="272"/>
      <c r="DL30" s="527"/>
      <c r="DM30" s="272"/>
      <c r="DN30" s="8"/>
      <c r="DO30" s="8"/>
      <c r="DP30" s="8"/>
      <c r="DQ30" s="8"/>
      <c r="DR30" s="8"/>
      <c r="DS30" s="8"/>
      <c r="DT30" s="8"/>
      <c r="DU30" s="8"/>
    </row>
    <row r="31" spans="2:125" ht="20.100000000000001" customHeight="1" x14ac:dyDescent="0.15">
      <c r="C31" s="196" t="s">
        <v>330</v>
      </c>
      <c r="AN31" s="333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4"/>
      <c r="BV31" s="204"/>
      <c r="BW31" s="204"/>
      <c r="BX31" s="204"/>
      <c r="BY31" s="204"/>
      <c r="BZ31" s="204"/>
      <c r="CA31" s="286"/>
      <c r="CB31" s="290"/>
      <c r="CC31" s="272"/>
      <c r="CD31" s="272"/>
      <c r="CE31" s="272"/>
      <c r="CF31" s="272"/>
      <c r="CG31" s="272"/>
      <c r="CH31" s="272"/>
      <c r="CI31" s="497"/>
      <c r="CJ31" s="497"/>
      <c r="CK31" s="497"/>
      <c r="CL31" s="497"/>
      <c r="CM31" s="497"/>
      <c r="CN31" s="497"/>
      <c r="CO31" s="497"/>
      <c r="CP31" s="497"/>
      <c r="CQ31" s="497"/>
      <c r="CR31" s="497"/>
      <c r="CS31" s="497"/>
      <c r="CT31" s="497"/>
      <c r="CU31" s="497"/>
      <c r="CV31" s="497"/>
      <c r="CW31" s="497"/>
      <c r="CX31" s="497"/>
      <c r="CY31" s="497"/>
      <c r="CZ31" s="497"/>
      <c r="DA31" s="497"/>
      <c r="DB31" s="497"/>
      <c r="DC31" s="497"/>
      <c r="DD31" s="497"/>
      <c r="DE31" s="497"/>
      <c r="DF31" s="497"/>
      <c r="DG31" s="497"/>
      <c r="DH31" s="497"/>
      <c r="DI31" s="497"/>
      <c r="DJ31" s="497"/>
      <c r="DK31" s="497"/>
      <c r="DL31" s="527"/>
      <c r="DM31" s="486"/>
      <c r="DN31" s="8"/>
      <c r="DO31" s="8"/>
      <c r="DP31" s="8"/>
      <c r="DQ31" s="8"/>
      <c r="DR31" s="8"/>
      <c r="DS31" s="8"/>
      <c r="DT31" s="8"/>
      <c r="DU31" s="8"/>
    </row>
    <row r="32" spans="2:125" ht="8.1" customHeight="1" x14ac:dyDescent="0.15">
      <c r="AN32" s="333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86"/>
      <c r="CB32" s="286"/>
      <c r="CC32" s="272"/>
      <c r="CD32" s="272"/>
      <c r="CE32" s="272"/>
      <c r="CF32" s="272"/>
      <c r="CG32" s="272"/>
      <c r="CH32" s="272"/>
      <c r="CI32" s="497"/>
      <c r="CJ32" s="497"/>
      <c r="CK32" s="497"/>
      <c r="CL32" s="497"/>
      <c r="CM32" s="497"/>
      <c r="CN32" s="497"/>
      <c r="CO32" s="497"/>
      <c r="CP32" s="497"/>
      <c r="CQ32" s="497"/>
      <c r="CR32" s="497"/>
      <c r="CS32" s="497"/>
      <c r="CT32" s="497"/>
      <c r="CU32" s="497"/>
      <c r="CV32" s="497"/>
      <c r="CW32" s="497"/>
      <c r="CX32" s="497"/>
      <c r="CY32" s="497"/>
      <c r="CZ32" s="497"/>
      <c r="DA32" s="497"/>
      <c r="DB32" s="497"/>
      <c r="DC32" s="497"/>
      <c r="DD32" s="497"/>
      <c r="DE32" s="497"/>
      <c r="DF32" s="497"/>
      <c r="DG32" s="497"/>
      <c r="DH32" s="497"/>
      <c r="DI32" s="497"/>
      <c r="DJ32" s="497"/>
      <c r="DK32" s="497"/>
      <c r="DL32" s="286"/>
      <c r="DM32" s="486"/>
      <c r="DN32" s="8"/>
      <c r="DO32" s="8"/>
      <c r="DP32" s="8"/>
      <c r="DQ32" s="8"/>
      <c r="DR32" s="8"/>
      <c r="DS32" s="8"/>
      <c r="DT32" s="8"/>
      <c r="DU32" s="8"/>
    </row>
    <row r="33" spans="2:125" ht="14.1" customHeight="1" x14ac:dyDescent="0.15">
      <c r="AN33" s="333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4"/>
      <c r="BY33" s="204"/>
      <c r="BZ33" s="204"/>
      <c r="CA33" s="286"/>
      <c r="CB33" s="286"/>
      <c r="CC33" s="272"/>
      <c r="CD33" s="272"/>
      <c r="CE33" s="272"/>
      <c r="CF33" s="272"/>
      <c r="CG33" s="272"/>
      <c r="CH33" s="272" t="s">
        <v>221</v>
      </c>
      <c r="CI33" s="272"/>
      <c r="CJ33" s="272"/>
      <c r="CK33" s="272"/>
      <c r="CL33" s="272"/>
      <c r="CM33" s="272"/>
      <c r="CN33" s="1285" t="s">
        <v>225</v>
      </c>
      <c r="CO33" s="1301"/>
      <c r="CP33" s="1301"/>
      <c r="CQ33" s="1301"/>
      <c r="CR33" s="1301"/>
      <c r="CS33" s="1301"/>
      <c r="CT33" s="1301"/>
      <c r="CU33" s="1301"/>
      <c r="CV33" s="1301"/>
      <c r="CW33" s="1301"/>
      <c r="CX33" s="1301"/>
      <c r="CY33" s="1301"/>
      <c r="CZ33" s="1301"/>
      <c r="DA33" s="1301"/>
      <c r="DB33" s="1301"/>
      <c r="DC33" s="1301"/>
      <c r="DD33" s="1301"/>
      <c r="DE33" s="1301"/>
      <c r="DF33" s="1301"/>
      <c r="DG33" s="1301"/>
      <c r="DH33" s="1301"/>
      <c r="DI33" s="1288" t="s">
        <v>354</v>
      </c>
      <c r="DJ33" s="1288"/>
      <c r="DK33" s="272"/>
      <c r="DL33" s="286"/>
      <c r="DM33" s="286"/>
      <c r="DN33" s="8"/>
      <c r="DO33" s="8"/>
      <c r="DP33" s="8"/>
      <c r="DQ33" s="8"/>
      <c r="DR33" s="8"/>
      <c r="DS33" s="8"/>
      <c r="DT33" s="8"/>
      <c r="DU33" s="8"/>
    </row>
    <row r="34" spans="2:125" ht="14.1" customHeight="1" x14ac:dyDescent="0.15">
      <c r="AN34" s="333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86"/>
      <c r="CB34" s="286"/>
      <c r="CC34" s="272"/>
      <c r="CD34" s="272"/>
      <c r="CE34" s="272"/>
      <c r="CF34" s="272"/>
      <c r="CG34" s="272"/>
      <c r="CH34" s="272"/>
      <c r="CI34" s="1302" t="s">
        <v>222</v>
      </c>
      <c r="CJ34" s="1302"/>
      <c r="CK34" s="1302"/>
      <c r="CL34" s="1302"/>
      <c r="CM34" s="1302"/>
      <c r="CN34" s="1285"/>
      <c r="CO34" s="1301"/>
      <c r="CP34" s="1301"/>
      <c r="CQ34" s="1301"/>
      <c r="CR34" s="1301"/>
      <c r="CS34" s="1301"/>
      <c r="CT34" s="1301"/>
      <c r="CU34" s="1301"/>
      <c r="CV34" s="1301"/>
      <c r="CW34" s="1301"/>
      <c r="CX34" s="1301"/>
      <c r="CY34" s="1301"/>
      <c r="CZ34" s="1301"/>
      <c r="DA34" s="1301"/>
      <c r="DB34" s="1301"/>
      <c r="DC34" s="1301"/>
      <c r="DD34" s="1301"/>
      <c r="DE34" s="1301"/>
      <c r="DF34" s="1301"/>
      <c r="DG34" s="1301"/>
      <c r="DH34" s="1301"/>
      <c r="DI34" s="1288"/>
      <c r="DJ34" s="1288"/>
      <c r="DK34" s="272"/>
      <c r="DL34" s="286"/>
      <c r="DM34" s="286"/>
      <c r="DN34" s="8"/>
      <c r="DO34" s="8"/>
      <c r="DP34" s="8"/>
      <c r="DQ34" s="8"/>
      <c r="DR34" s="8"/>
      <c r="DS34" s="8"/>
      <c r="DT34" s="8"/>
      <c r="DU34" s="8"/>
    </row>
    <row r="35" spans="2:125" ht="14.25" x14ac:dyDescent="0.15">
      <c r="AN35" s="333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86"/>
      <c r="CB35" s="286"/>
      <c r="CC35" s="272"/>
      <c r="CD35" s="272"/>
      <c r="CE35" s="272"/>
      <c r="CF35" s="272"/>
      <c r="CG35" s="272"/>
      <c r="CH35" s="272"/>
      <c r="CI35" s="497"/>
      <c r="CJ35" s="497"/>
      <c r="CK35" s="497"/>
      <c r="CL35" s="497"/>
      <c r="CM35" s="497"/>
      <c r="CN35" s="497"/>
      <c r="CO35" s="497"/>
      <c r="CP35" s="497"/>
      <c r="CQ35" s="497"/>
      <c r="CR35" s="497"/>
      <c r="CS35" s="497"/>
      <c r="CT35" s="497"/>
      <c r="CU35" s="497"/>
      <c r="CV35" s="497"/>
      <c r="CW35" s="497"/>
      <c r="CX35" s="497"/>
      <c r="CY35" s="497"/>
      <c r="CZ35" s="497"/>
      <c r="DA35" s="497"/>
      <c r="DB35" s="497"/>
      <c r="DC35" s="497"/>
      <c r="DD35" s="497"/>
      <c r="DE35" s="497"/>
      <c r="DF35" s="497"/>
      <c r="DG35" s="497"/>
      <c r="DH35" s="497"/>
      <c r="DI35" s="497"/>
      <c r="DJ35" s="497"/>
      <c r="DK35" s="497"/>
      <c r="DL35" s="286"/>
      <c r="DM35" s="286"/>
      <c r="DN35" s="8"/>
      <c r="DO35" s="8"/>
      <c r="DP35" s="8"/>
      <c r="DQ35" s="8"/>
      <c r="DR35" s="8"/>
      <c r="DS35" s="8"/>
      <c r="DT35" s="8"/>
      <c r="DU35" s="8"/>
    </row>
    <row r="36" spans="2:125" ht="14.25" x14ac:dyDescent="0.15">
      <c r="AN36" s="333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86"/>
      <c r="CB36" s="286"/>
      <c r="CC36" s="272"/>
      <c r="CD36" s="272"/>
      <c r="CE36" s="272"/>
      <c r="CF36" s="272"/>
      <c r="CG36" s="272"/>
      <c r="CH36" s="272"/>
      <c r="CI36" s="497"/>
      <c r="CJ36" s="497"/>
      <c r="CK36" s="497"/>
      <c r="CL36" s="497"/>
      <c r="CM36" s="497"/>
      <c r="CN36" s="497"/>
      <c r="CO36" s="497"/>
      <c r="CP36" s="497"/>
      <c r="CQ36" s="497"/>
      <c r="CR36" s="497"/>
      <c r="CS36" s="497"/>
      <c r="CT36" s="497"/>
      <c r="CU36" s="497"/>
      <c r="CV36" s="497"/>
      <c r="CW36" s="497"/>
      <c r="CX36" s="497"/>
      <c r="CY36" s="497"/>
      <c r="CZ36" s="497"/>
      <c r="DA36" s="497"/>
      <c r="DB36" s="497"/>
      <c r="DC36" s="497"/>
      <c r="DD36" s="497"/>
      <c r="DE36" s="497"/>
      <c r="DF36" s="497"/>
      <c r="DG36" s="497"/>
      <c r="DH36" s="497"/>
      <c r="DI36" s="497"/>
      <c r="DJ36" s="497"/>
      <c r="DK36" s="497"/>
      <c r="DL36" s="497"/>
      <c r="DM36" s="286"/>
      <c r="DN36" s="8"/>
      <c r="DO36" s="8"/>
      <c r="DP36" s="8"/>
      <c r="DQ36" s="8"/>
      <c r="DR36" s="8"/>
      <c r="DS36" s="8"/>
      <c r="DT36" s="8"/>
      <c r="DU36" s="8"/>
    </row>
    <row r="37" spans="2:125" ht="17.25" x14ac:dyDescent="0.2">
      <c r="AN37" s="333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4"/>
      <c r="BM37" s="204"/>
      <c r="BN37" s="204"/>
      <c r="BO37" s="204"/>
      <c r="BP37" s="204"/>
      <c r="BQ37" s="204"/>
      <c r="BR37" s="204"/>
      <c r="BS37" s="204"/>
      <c r="BT37" s="204"/>
      <c r="BU37" s="204"/>
      <c r="BV37" s="204"/>
      <c r="BW37" s="204"/>
      <c r="BX37" s="204"/>
      <c r="BY37" s="204"/>
      <c r="BZ37" s="204"/>
      <c r="CA37" s="286"/>
      <c r="CB37" s="286"/>
      <c r="CC37" s="272"/>
      <c r="CD37" s="531" t="s">
        <v>355</v>
      </c>
      <c r="CE37" s="531"/>
      <c r="CF37" s="531" t="s">
        <v>223</v>
      </c>
      <c r="CG37" s="531"/>
      <c r="CH37" s="531"/>
      <c r="CI37" s="531"/>
      <c r="CJ37" s="531"/>
      <c r="CK37" s="531"/>
      <c r="CL37" s="531"/>
      <c r="CM37" s="531"/>
      <c r="CN37" s="531"/>
      <c r="CO37" s="531"/>
      <c r="CP37" s="531"/>
      <c r="CQ37" s="531"/>
      <c r="CR37" s="531"/>
      <c r="CS37" s="531"/>
      <c r="CT37" s="531"/>
      <c r="CU37" s="531"/>
      <c r="CV37" s="531"/>
      <c r="CW37" s="531"/>
      <c r="CX37" s="531"/>
      <c r="CY37" s="531"/>
      <c r="CZ37" s="497"/>
      <c r="DA37" s="497"/>
      <c r="DB37" s="497"/>
      <c r="DC37" s="497"/>
      <c r="DD37" s="272"/>
      <c r="DE37" s="272"/>
      <c r="DF37" s="272"/>
      <c r="DG37" s="272"/>
      <c r="DH37" s="272"/>
      <c r="DI37" s="272"/>
      <c r="DJ37" s="272"/>
      <c r="DK37" s="272"/>
      <c r="DL37" s="497"/>
      <c r="DM37" s="282"/>
      <c r="DN37" s="8"/>
      <c r="DO37" s="8"/>
      <c r="DP37" s="8"/>
      <c r="DQ37" s="8"/>
      <c r="DR37" s="8"/>
      <c r="DS37" s="8"/>
      <c r="DT37" s="8"/>
      <c r="DU37" s="8"/>
    </row>
    <row r="38" spans="2:125" ht="14.25" x14ac:dyDescent="0.15">
      <c r="AN38" s="333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4"/>
      <c r="BN38" s="204"/>
      <c r="BO38" s="204"/>
      <c r="BP38" s="204"/>
      <c r="BQ38" s="204"/>
      <c r="BR38" s="204"/>
      <c r="BS38" s="204"/>
      <c r="BT38" s="204"/>
      <c r="BU38" s="204"/>
      <c r="BV38" s="204"/>
      <c r="BW38" s="204"/>
      <c r="BX38" s="204"/>
      <c r="BY38" s="204"/>
      <c r="BZ38" s="204"/>
      <c r="CA38" s="286"/>
      <c r="CB38" s="286"/>
      <c r="CC38" s="282"/>
      <c r="CD38" s="282"/>
      <c r="CE38" s="282"/>
      <c r="CF38" s="282"/>
      <c r="CG38" s="282"/>
      <c r="CH38" s="282"/>
      <c r="CI38" s="282"/>
      <c r="CJ38" s="282"/>
      <c r="CK38" s="282"/>
      <c r="CL38" s="282"/>
      <c r="CM38" s="282"/>
      <c r="CN38" s="282"/>
      <c r="CO38" s="282"/>
      <c r="CP38" s="282"/>
      <c r="CQ38" s="282"/>
      <c r="CR38" s="282"/>
      <c r="CS38" s="282"/>
      <c r="CT38" s="282"/>
      <c r="CU38" s="282"/>
      <c r="CV38" s="282"/>
      <c r="CW38" s="282"/>
      <c r="CX38" s="282"/>
      <c r="CY38" s="282"/>
      <c r="CZ38" s="282"/>
      <c r="DA38" s="282"/>
      <c r="DB38" s="282"/>
      <c r="DC38" s="282"/>
      <c r="DD38" s="282"/>
      <c r="DE38" s="282"/>
      <c r="DF38" s="282"/>
      <c r="DG38" s="282"/>
      <c r="DH38" s="282"/>
      <c r="DI38" s="282"/>
      <c r="DJ38" s="282"/>
      <c r="DK38" s="282"/>
      <c r="DL38" s="497"/>
      <c r="DM38" s="282"/>
      <c r="DN38" s="8"/>
      <c r="DO38" s="8"/>
      <c r="DP38" s="8"/>
      <c r="DQ38" s="8"/>
      <c r="DR38" s="8"/>
      <c r="DS38" s="8"/>
      <c r="DT38" s="8"/>
      <c r="DU38" s="8"/>
    </row>
    <row r="39" spans="2:125" ht="14.25" x14ac:dyDescent="0.15">
      <c r="AN39" s="333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  <c r="BI39" s="204"/>
      <c r="BJ39" s="204"/>
      <c r="BK39" s="204"/>
      <c r="BL39" s="204"/>
      <c r="BM39" s="204"/>
      <c r="BN39" s="204"/>
      <c r="BO39" s="204"/>
      <c r="BP39" s="204"/>
      <c r="BQ39" s="204"/>
      <c r="BR39" s="204"/>
      <c r="BS39" s="204"/>
      <c r="BT39" s="204"/>
      <c r="BU39" s="204"/>
      <c r="BV39" s="204"/>
      <c r="BW39" s="204"/>
      <c r="BX39" s="204"/>
      <c r="BY39" s="204"/>
      <c r="BZ39" s="204"/>
      <c r="CA39" s="286"/>
      <c r="CB39" s="286"/>
      <c r="CC39" s="281"/>
      <c r="CD39" s="281"/>
      <c r="CE39" s="281"/>
      <c r="CF39" s="281"/>
      <c r="CG39" s="281"/>
      <c r="CH39" s="281"/>
      <c r="CI39" s="281"/>
      <c r="CJ39" s="281"/>
      <c r="CK39" s="281"/>
      <c r="CL39" s="281"/>
      <c r="CM39" s="281"/>
      <c r="CN39" s="281"/>
      <c r="CO39" s="281"/>
      <c r="CP39" s="281"/>
      <c r="CQ39" s="281"/>
      <c r="CR39" s="281"/>
      <c r="CS39" s="281"/>
      <c r="CT39" s="281"/>
      <c r="CU39" s="281"/>
      <c r="CV39" s="281"/>
      <c r="CW39" s="281"/>
      <c r="CX39" s="281"/>
      <c r="CY39" s="281"/>
      <c r="CZ39" s="281"/>
      <c r="DA39" s="281"/>
      <c r="DB39" s="281"/>
      <c r="DC39" s="281"/>
      <c r="DD39" s="281"/>
      <c r="DE39" s="281"/>
      <c r="DF39" s="281"/>
      <c r="DG39" s="281"/>
      <c r="DH39" s="281"/>
      <c r="DI39" s="281"/>
      <c r="DJ39" s="281"/>
      <c r="DK39" s="281"/>
      <c r="DL39" s="497"/>
      <c r="DM39" s="282"/>
      <c r="DN39" s="8"/>
      <c r="DO39" s="8"/>
      <c r="DP39" s="8"/>
      <c r="DQ39" s="8"/>
      <c r="DR39" s="8"/>
      <c r="DS39" s="8"/>
      <c r="DT39" s="8"/>
      <c r="DU39" s="8"/>
    </row>
    <row r="40" spans="2:125" ht="30" customHeight="1" x14ac:dyDescent="0.2"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453" t="s">
        <v>153</v>
      </c>
      <c r="R40" s="1453"/>
      <c r="S40" s="1453"/>
      <c r="T40" s="1453"/>
      <c r="U40" s="1453"/>
      <c r="V40" s="1453"/>
      <c r="W40" s="1453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0"/>
      <c r="AN40" s="352"/>
      <c r="AO40" s="1454" t="s">
        <v>154</v>
      </c>
      <c r="AP40" s="1454"/>
      <c r="AQ40" s="1454"/>
      <c r="AR40" s="1454"/>
      <c r="AS40" s="1454"/>
      <c r="AT40" s="1454"/>
      <c r="AU40" s="1454"/>
      <c r="AV40" s="1454"/>
      <c r="AW40" s="1454"/>
      <c r="AX40" s="1454"/>
      <c r="AY40" s="1454"/>
      <c r="AZ40" s="1454"/>
      <c r="BA40" s="1454"/>
      <c r="BB40" s="1454"/>
      <c r="BC40" s="1454"/>
      <c r="BD40" s="1454"/>
      <c r="BE40" s="1454"/>
      <c r="BF40" s="1454"/>
      <c r="BG40" s="1454"/>
      <c r="BH40" s="1454"/>
      <c r="BI40" s="1454"/>
      <c r="BJ40" s="1454"/>
      <c r="BK40" s="1454"/>
      <c r="BL40" s="1454"/>
      <c r="BM40" s="1454"/>
      <c r="BN40" s="1454"/>
      <c r="BO40" s="1454"/>
      <c r="BP40" s="1454"/>
      <c r="BQ40" s="1454"/>
      <c r="BR40" s="1454"/>
      <c r="BS40" s="1454"/>
      <c r="BT40" s="1454"/>
      <c r="BU40" s="1454"/>
      <c r="BV40" s="1454"/>
      <c r="BW40" s="1454"/>
      <c r="BX40" s="1454"/>
      <c r="BY40" s="1454"/>
      <c r="BZ40" s="491"/>
      <c r="CA40" s="286"/>
      <c r="CB40" s="286"/>
      <c r="CC40" s="281"/>
      <c r="CD40" s="281"/>
      <c r="CE40" s="497"/>
      <c r="CF40" s="497"/>
      <c r="CG40" s="497"/>
      <c r="CH40" s="497"/>
      <c r="CI40" s="497"/>
      <c r="CJ40" s="497"/>
      <c r="CK40" s="497"/>
      <c r="CL40" s="497"/>
      <c r="CM40" s="497"/>
      <c r="CN40" s="497"/>
      <c r="CO40" s="497"/>
      <c r="CP40" s="497"/>
      <c r="CQ40" s="497"/>
      <c r="CR40" s="497"/>
      <c r="CS40" s="497"/>
      <c r="CT40" s="497"/>
      <c r="CU40" s="497"/>
      <c r="CV40" s="497"/>
      <c r="CW40" s="497"/>
      <c r="CX40" s="497"/>
      <c r="CY40" s="497"/>
      <c r="CZ40" s="497"/>
      <c r="DA40" s="531"/>
      <c r="DB40" s="531"/>
      <c r="DC40" s="531"/>
      <c r="DD40" s="531"/>
      <c r="DE40" s="531"/>
      <c r="DF40" s="281"/>
      <c r="DG40" s="281"/>
      <c r="DH40" s="281"/>
      <c r="DI40" s="281"/>
      <c r="DJ40" s="281"/>
      <c r="DK40" s="281"/>
      <c r="DL40" s="497"/>
      <c r="DM40" s="282"/>
      <c r="DN40" s="8"/>
      <c r="DO40" s="8"/>
      <c r="DP40" s="8"/>
      <c r="DQ40" s="8"/>
      <c r="DR40" s="8"/>
      <c r="DS40" s="8"/>
      <c r="DT40" s="8"/>
      <c r="DU40" s="8"/>
    </row>
    <row r="41" spans="2:125" ht="18.75" x14ac:dyDescent="0.2"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367"/>
      <c r="R41" s="367"/>
      <c r="S41" s="367"/>
      <c r="T41" s="367"/>
      <c r="U41" s="367"/>
      <c r="V41" s="367"/>
      <c r="W41" s="367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0"/>
      <c r="AN41" s="190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195"/>
      <c r="BD41" s="195"/>
      <c r="BE41" s="195"/>
      <c r="BF41" s="195"/>
      <c r="BG41" s="195"/>
      <c r="BH41" s="195"/>
      <c r="BI41" s="195"/>
      <c r="BJ41" s="195"/>
      <c r="BK41" s="195"/>
      <c r="BL41" s="195"/>
      <c r="BM41" s="195"/>
      <c r="BN41" s="195"/>
      <c r="BO41" s="195"/>
      <c r="BP41" s="195"/>
      <c r="BQ41" s="195"/>
      <c r="BR41" s="195"/>
      <c r="BS41" s="195"/>
      <c r="BT41" s="195"/>
      <c r="BU41" s="195"/>
      <c r="BV41" s="195"/>
      <c r="BW41" s="195"/>
      <c r="BX41" s="195"/>
      <c r="BY41" s="195"/>
      <c r="BZ41" s="182"/>
      <c r="CA41" s="286"/>
      <c r="CB41" s="286"/>
      <c r="CC41" s="281"/>
      <c r="CD41" s="281"/>
      <c r="CE41" s="483"/>
      <c r="CF41" s="483"/>
      <c r="CG41" s="483"/>
      <c r="CH41" s="483"/>
      <c r="CI41" s="483"/>
      <c r="CJ41" s="483"/>
      <c r="CK41" s="483"/>
      <c r="CL41" s="483"/>
      <c r="CM41" s="483"/>
      <c r="CN41" s="483"/>
      <c r="CO41" s="483"/>
      <c r="CP41" s="483"/>
      <c r="CQ41" s="483"/>
      <c r="CR41" s="483"/>
      <c r="CS41" s="483"/>
      <c r="CT41" s="483"/>
      <c r="CU41" s="483"/>
      <c r="CV41" s="483"/>
      <c r="CW41" s="483"/>
      <c r="CX41" s="483"/>
      <c r="CY41" s="483"/>
      <c r="CZ41" s="483"/>
      <c r="DA41" s="483"/>
      <c r="DB41" s="483"/>
      <c r="DC41" s="483"/>
      <c r="DD41" s="483"/>
      <c r="DE41" s="483"/>
      <c r="DF41" s="281"/>
      <c r="DG41" s="281"/>
      <c r="DH41" s="281"/>
      <c r="DI41" s="281"/>
      <c r="DJ41" s="281"/>
      <c r="DK41" s="281"/>
      <c r="DL41" s="8"/>
      <c r="DM41" s="312"/>
      <c r="DN41" s="8"/>
      <c r="DO41" s="8"/>
      <c r="DP41" s="8"/>
      <c r="DQ41" s="8"/>
      <c r="DR41" s="8"/>
      <c r="DS41" s="8"/>
      <c r="DT41" s="8"/>
      <c r="DU41" s="8"/>
    </row>
    <row r="42" spans="2:125" ht="14.25" x14ac:dyDescent="0.15">
      <c r="AJ42" s="8"/>
      <c r="AK42" s="8"/>
      <c r="AL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CA42" s="286"/>
      <c r="CB42" s="286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312"/>
      <c r="DN42" s="8"/>
      <c r="DO42" s="8"/>
      <c r="DP42" s="8"/>
      <c r="DQ42" s="8"/>
      <c r="DR42" s="8"/>
      <c r="DS42" s="8"/>
      <c r="DT42" s="8"/>
      <c r="DU42" s="8"/>
    </row>
    <row r="43" spans="2:125" ht="14.25" x14ac:dyDescent="0.15">
      <c r="AJ43" s="8"/>
      <c r="AK43" s="8"/>
      <c r="AL43" s="8"/>
      <c r="AO43" s="8"/>
      <c r="AP43" s="1451"/>
      <c r="AQ43" s="1451"/>
      <c r="AR43" s="1451"/>
      <c r="AS43" s="1451"/>
      <c r="AT43" s="1451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CA43" s="286"/>
      <c r="CB43" s="286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312"/>
      <c r="DN43" s="8"/>
      <c r="DO43" s="8"/>
      <c r="DP43" s="8"/>
      <c r="DQ43" s="8"/>
      <c r="DR43" s="8"/>
      <c r="DS43" s="8"/>
      <c r="DT43" s="8"/>
      <c r="DU43" s="8"/>
    </row>
    <row r="44" spans="2:125" ht="14.1" customHeight="1" x14ac:dyDescent="0.15">
      <c r="C44" s="1457"/>
      <c r="D44" s="1457"/>
      <c r="E44" s="1457"/>
      <c r="F44" s="1457"/>
      <c r="G44" s="1457"/>
      <c r="H44" s="1457"/>
      <c r="I44" s="1457"/>
      <c r="J44" s="1457"/>
      <c r="K44" s="1457"/>
      <c r="L44" s="1457"/>
      <c r="M44" s="1457"/>
      <c r="N44" s="1457"/>
      <c r="O44" s="1457"/>
      <c r="P44" s="1457"/>
      <c r="Q44" s="1457"/>
      <c r="R44" s="1457"/>
      <c r="S44" s="1457"/>
      <c r="T44" s="1457"/>
      <c r="U44" s="1457"/>
      <c r="AJ44" s="8"/>
      <c r="AK44" s="8"/>
      <c r="AL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CA44" s="286"/>
      <c r="CB44" s="286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485"/>
      <c r="DN44" s="8"/>
      <c r="DO44" s="8"/>
      <c r="DP44" s="8"/>
      <c r="DQ44" s="8"/>
      <c r="DR44" s="8"/>
      <c r="DS44" s="8"/>
      <c r="DT44" s="8"/>
      <c r="DU44" s="8"/>
    </row>
    <row r="45" spans="2:125" ht="14.1" customHeight="1" x14ac:dyDescent="0.15">
      <c r="AJ45" s="8"/>
      <c r="AK45" s="8"/>
      <c r="AL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CA45" s="286"/>
      <c r="CB45" s="286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485"/>
      <c r="DN45" s="8"/>
      <c r="DO45" s="8"/>
      <c r="DP45" s="8"/>
      <c r="DQ45" s="8"/>
      <c r="DR45" s="8"/>
      <c r="DS45" s="8"/>
      <c r="DT45" s="8"/>
      <c r="DU45" s="8"/>
    </row>
    <row r="46" spans="2:125" ht="14.1" customHeight="1" x14ac:dyDescent="0.15">
      <c r="AJ46" s="8"/>
      <c r="AK46" s="8"/>
      <c r="AL46" s="8"/>
      <c r="AN46" s="1451"/>
      <c r="AO46" s="1451"/>
      <c r="AP46" s="1451"/>
      <c r="AQ46" s="1451"/>
      <c r="AR46" s="1451"/>
      <c r="AS46" s="1451"/>
      <c r="AT46" s="1451"/>
      <c r="AU46" s="1451"/>
      <c r="AV46" s="1451"/>
      <c r="AW46" s="1451"/>
      <c r="AX46" s="8"/>
      <c r="AY46" s="8"/>
      <c r="AZ46" s="8"/>
      <c r="BA46" s="8"/>
      <c r="BB46" s="8"/>
      <c r="BC46" s="8"/>
      <c r="BD46" s="1424"/>
      <c r="BE46" s="1424"/>
      <c r="BF46" s="1424"/>
      <c r="BG46" s="1424"/>
      <c r="BH46" s="8"/>
      <c r="BI46" s="8"/>
      <c r="CA46" s="286"/>
      <c r="CB46" s="286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485"/>
      <c r="DN46" s="8"/>
      <c r="DO46" s="8"/>
      <c r="DP46" s="8"/>
      <c r="DQ46" s="8"/>
      <c r="DR46" s="8"/>
      <c r="DS46" s="8"/>
      <c r="DT46" s="8"/>
      <c r="DU46" s="8"/>
    </row>
    <row r="47" spans="2:125" ht="14.1" customHeight="1" x14ac:dyDescent="0.15">
      <c r="AJ47" s="8"/>
      <c r="AK47" s="8"/>
      <c r="AL47" s="8"/>
      <c r="AO47" s="8"/>
      <c r="AP47" s="8"/>
      <c r="AQ47" s="8"/>
      <c r="AR47" s="8"/>
      <c r="AS47" s="8"/>
      <c r="AT47" s="8"/>
      <c r="AU47" s="1424"/>
      <c r="AV47" s="1424"/>
      <c r="AW47" s="1424"/>
      <c r="AX47" s="1424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CA47" s="286"/>
      <c r="CB47" s="286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485"/>
      <c r="DN47" s="8"/>
      <c r="DO47" s="8"/>
      <c r="DP47" s="8"/>
      <c r="DQ47" s="8"/>
      <c r="DR47" s="8"/>
      <c r="DS47" s="8"/>
      <c r="DT47" s="8"/>
      <c r="DU47" s="8"/>
    </row>
    <row r="48" spans="2:125" ht="14.25" x14ac:dyDescent="0.15">
      <c r="AJ48" s="8"/>
      <c r="AK48" s="8"/>
      <c r="AL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CA48" s="286"/>
      <c r="CB48" s="286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282"/>
      <c r="DN48" s="8"/>
      <c r="DO48" s="8"/>
      <c r="DP48" s="8"/>
      <c r="DQ48" s="8"/>
      <c r="DR48" s="8"/>
      <c r="DS48" s="8"/>
      <c r="DT48" s="8"/>
      <c r="DU48" s="8"/>
    </row>
    <row r="49" spans="79:125" ht="14.25" x14ac:dyDescent="0.15">
      <c r="CA49" s="286"/>
      <c r="CB49" s="286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282"/>
      <c r="DN49" s="8"/>
      <c r="DO49" s="8"/>
      <c r="DP49" s="8"/>
      <c r="DQ49" s="8"/>
      <c r="DR49" s="8"/>
      <c r="DS49" s="8"/>
      <c r="DT49" s="8"/>
      <c r="DU49" s="8"/>
    </row>
    <row r="50" spans="79:125" ht="14.25" x14ac:dyDescent="0.15">
      <c r="CA50" s="286"/>
      <c r="CB50" s="286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282"/>
      <c r="DN50" s="8"/>
      <c r="DO50" s="8"/>
      <c r="DP50" s="8"/>
      <c r="DQ50" s="8"/>
      <c r="DR50" s="8"/>
      <c r="DS50" s="8"/>
      <c r="DT50" s="8"/>
      <c r="DU50" s="8"/>
    </row>
    <row r="51" spans="79:125" ht="14.25" x14ac:dyDescent="0.15">
      <c r="CA51" s="286"/>
      <c r="CB51" s="286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317"/>
      <c r="DN51" s="8"/>
      <c r="DO51" s="8"/>
      <c r="DP51" s="8"/>
      <c r="DQ51" s="8"/>
      <c r="DR51" s="8"/>
      <c r="DS51" s="8"/>
      <c r="DT51" s="8"/>
      <c r="DU51" s="8"/>
    </row>
    <row r="52" spans="79:125" ht="14.25" x14ac:dyDescent="0.15">
      <c r="CA52" s="286"/>
      <c r="CB52" s="286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272"/>
      <c r="DN52" s="272"/>
      <c r="DO52" s="8"/>
      <c r="DP52" s="8"/>
      <c r="DQ52" s="8"/>
      <c r="DR52" s="8"/>
      <c r="DS52" s="8"/>
      <c r="DT52" s="8"/>
      <c r="DU52" s="8"/>
    </row>
    <row r="53" spans="79:125" ht="14.25" x14ac:dyDescent="0.15">
      <c r="CA53" s="286"/>
      <c r="CB53" s="286"/>
      <c r="CC53" s="286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272"/>
      <c r="DN53" s="272"/>
      <c r="DO53" s="8"/>
      <c r="DP53" s="8"/>
      <c r="DQ53" s="8"/>
      <c r="DR53" s="8"/>
      <c r="DS53" s="8"/>
      <c r="DT53" s="8"/>
      <c r="DU53" s="8"/>
    </row>
    <row r="54" spans="79:125" ht="14.25" x14ac:dyDescent="0.15">
      <c r="CA54" s="286"/>
      <c r="CB54" s="286"/>
      <c r="CC54" s="286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272"/>
      <c r="DN54" s="272"/>
      <c r="DO54" s="8"/>
      <c r="DP54" s="8"/>
      <c r="DQ54" s="8"/>
      <c r="DR54" s="8"/>
      <c r="DS54" s="8"/>
      <c r="DT54" s="8"/>
      <c r="DU54" s="8"/>
    </row>
    <row r="55" spans="79:125" ht="14.25" x14ac:dyDescent="0.15">
      <c r="CA55" s="286"/>
      <c r="CB55" s="286"/>
      <c r="CC55" s="286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272"/>
      <c r="DN55" s="272"/>
      <c r="DO55" s="8"/>
      <c r="DP55" s="8"/>
      <c r="DQ55" s="8"/>
      <c r="DR55" s="8"/>
      <c r="DS55" s="8"/>
      <c r="DT55" s="8"/>
      <c r="DU55" s="8"/>
    </row>
    <row r="56" spans="79:125" ht="14.25" x14ac:dyDescent="0.15">
      <c r="CA56" s="286"/>
      <c r="CB56" s="286"/>
      <c r="CC56" s="286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272"/>
      <c r="DN56" s="272"/>
      <c r="DO56" s="8"/>
      <c r="DP56" s="8"/>
      <c r="DQ56" s="8"/>
      <c r="DR56" s="8"/>
      <c r="DS56" s="8"/>
      <c r="DT56" s="8"/>
      <c r="DU56" s="8"/>
    </row>
    <row r="57" spans="79:125" ht="14.25" x14ac:dyDescent="0.15">
      <c r="CA57" s="286"/>
      <c r="CB57" s="286"/>
      <c r="CC57" s="286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272"/>
      <c r="DN57" s="272"/>
      <c r="DO57" s="8"/>
      <c r="DP57" s="8"/>
      <c r="DQ57" s="8"/>
      <c r="DR57" s="8"/>
      <c r="DS57" s="8"/>
      <c r="DT57" s="8"/>
      <c r="DU57" s="8"/>
    </row>
    <row r="58" spans="79:125" ht="14.25" x14ac:dyDescent="0.15">
      <c r="CA58" s="286"/>
      <c r="CB58" s="286"/>
      <c r="CC58" s="286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272"/>
      <c r="DN58" s="272"/>
      <c r="DO58" s="8"/>
      <c r="DP58" s="8"/>
      <c r="DQ58" s="8"/>
      <c r="DR58" s="8"/>
      <c r="DS58" s="8"/>
      <c r="DT58" s="8"/>
      <c r="DU58" s="8"/>
    </row>
    <row r="59" spans="79:125" ht="14.25" x14ac:dyDescent="0.15">
      <c r="CA59" s="286"/>
      <c r="CB59" s="286"/>
      <c r="CC59" s="286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272"/>
      <c r="DN59" s="272"/>
      <c r="DO59" s="8"/>
      <c r="DP59" s="8"/>
      <c r="DQ59" s="8"/>
      <c r="DR59" s="8"/>
      <c r="DS59" s="8"/>
      <c r="DT59" s="8"/>
      <c r="DU59" s="8"/>
    </row>
    <row r="60" spans="79:125" ht="14.25" x14ac:dyDescent="0.15">
      <c r="CA60" s="286"/>
      <c r="CB60" s="286"/>
      <c r="CC60" s="286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272"/>
      <c r="DN60" s="272"/>
      <c r="DO60" s="8"/>
      <c r="DP60" s="8"/>
      <c r="DQ60" s="8"/>
      <c r="DR60" s="8"/>
      <c r="DS60" s="8"/>
      <c r="DT60" s="8"/>
      <c r="DU60" s="8"/>
    </row>
    <row r="61" spans="79:125" ht="14.25" x14ac:dyDescent="0.15">
      <c r="CA61" s="286"/>
      <c r="CB61" s="287"/>
      <c r="CC61" s="287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272"/>
      <c r="DN61" s="272"/>
      <c r="DO61" s="8"/>
      <c r="DP61" s="8"/>
      <c r="DQ61" s="8"/>
      <c r="DR61" s="8"/>
      <c r="DS61" s="8"/>
      <c r="DT61" s="8"/>
      <c r="DU61" s="8"/>
    </row>
    <row r="62" spans="79:125" ht="14.25" x14ac:dyDescent="0.15">
      <c r="CA62" s="286"/>
      <c r="CB62" s="287"/>
      <c r="CC62" s="287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272"/>
      <c r="DN62" s="272"/>
      <c r="DO62" s="8"/>
      <c r="DP62" s="8"/>
      <c r="DQ62" s="8"/>
      <c r="DR62" s="8"/>
      <c r="DS62" s="8"/>
      <c r="DT62" s="8"/>
      <c r="DU62" s="8"/>
    </row>
    <row r="63" spans="79:125" ht="14.25" x14ac:dyDescent="0.15">
      <c r="CA63" s="286"/>
      <c r="CB63" s="287"/>
      <c r="CC63" s="287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272"/>
      <c r="DN63" s="272"/>
      <c r="DO63" s="272"/>
      <c r="DP63" s="272"/>
      <c r="DQ63" s="272"/>
      <c r="DR63" s="272"/>
      <c r="DS63" s="281"/>
      <c r="DT63" s="281"/>
      <c r="DU63" s="286"/>
    </row>
    <row r="64" spans="79:125" ht="14.25" x14ac:dyDescent="0.15">
      <c r="CA64" s="286"/>
      <c r="CB64" s="287"/>
      <c r="CC64" s="285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272"/>
      <c r="DN64" s="272"/>
      <c r="DO64" s="272"/>
      <c r="DP64" s="272"/>
      <c r="DQ64" s="272"/>
      <c r="DR64" s="272"/>
      <c r="DS64" s="281"/>
      <c r="DT64" s="282"/>
      <c r="DU64" s="285"/>
    </row>
    <row r="65" spans="79:125" ht="14.25" x14ac:dyDescent="0.15">
      <c r="CA65" s="286"/>
      <c r="CB65" s="287"/>
      <c r="CC65" s="287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282"/>
      <c r="DN65" s="281"/>
      <c r="DO65" s="281"/>
      <c r="DP65" s="281"/>
      <c r="DQ65" s="281"/>
      <c r="DR65" s="281"/>
      <c r="DS65" s="281"/>
      <c r="DT65" s="281"/>
      <c r="DU65" s="286"/>
    </row>
    <row r="66" spans="79:125" ht="14.25" x14ac:dyDescent="0.15">
      <c r="CA66" s="286"/>
      <c r="CB66" s="287"/>
      <c r="CC66" s="287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281"/>
      <c r="DN66" s="281"/>
      <c r="DO66" s="281"/>
      <c r="DP66" s="281"/>
      <c r="DQ66" s="281"/>
      <c r="DR66" s="281"/>
      <c r="DS66" s="281"/>
      <c r="DT66" s="281"/>
      <c r="DU66" s="286"/>
    </row>
    <row r="67" spans="79:125" ht="14.25" x14ac:dyDescent="0.15">
      <c r="CA67" s="286"/>
      <c r="CB67" s="287"/>
      <c r="CC67" s="287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281"/>
      <c r="DN67" s="281"/>
      <c r="DO67" s="281"/>
      <c r="DP67" s="281"/>
      <c r="DQ67" s="281"/>
      <c r="DR67" s="281"/>
      <c r="DS67" s="281"/>
      <c r="DT67" s="281"/>
      <c r="DU67" s="286"/>
    </row>
    <row r="68" spans="79:125" ht="14.25" x14ac:dyDescent="0.15">
      <c r="CA68" s="286"/>
      <c r="CB68" s="287"/>
      <c r="CC68" s="287"/>
      <c r="CD68" s="281"/>
      <c r="CE68" s="281"/>
      <c r="CF68" s="281"/>
      <c r="CG68" s="281"/>
      <c r="CH68" s="281"/>
      <c r="CI68" s="281"/>
      <c r="CJ68" s="281"/>
      <c r="CK68" s="281"/>
      <c r="CL68" s="281"/>
      <c r="CM68" s="281"/>
      <c r="CN68" s="281"/>
      <c r="CO68" s="281"/>
      <c r="CP68" s="281"/>
      <c r="CQ68" s="281"/>
      <c r="CR68" s="281"/>
      <c r="CS68" s="281"/>
      <c r="CT68" s="281"/>
      <c r="CU68" s="281"/>
      <c r="CV68" s="281"/>
      <c r="CW68" s="281"/>
      <c r="CX68" s="281"/>
      <c r="CY68" s="281"/>
      <c r="CZ68" s="281"/>
      <c r="DA68" s="281"/>
      <c r="DB68" s="281"/>
      <c r="DC68" s="281"/>
      <c r="DD68" s="281"/>
      <c r="DE68" s="281"/>
      <c r="DF68" s="281"/>
      <c r="DG68" s="281"/>
      <c r="DH68" s="281"/>
      <c r="DI68" s="281"/>
      <c r="DJ68" s="281"/>
      <c r="DK68" s="281"/>
      <c r="DL68" s="281"/>
      <c r="DM68" s="281"/>
      <c r="DN68" s="281"/>
      <c r="DO68" s="281"/>
      <c r="DP68" s="281"/>
      <c r="DQ68" s="281"/>
      <c r="DR68" s="281"/>
      <c r="DS68" s="281"/>
      <c r="DT68" s="281"/>
      <c r="DU68" s="286"/>
    </row>
    <row r="69" spans="79:125" ht="14.25" x14ac:dyDescent="0.15">
      <c r="CA69" s="286"/>
      <c r="CB69" s="287"/>
      <c r="CC69" s="287"/>
      <c r="CD69" s="281"/>
      <c r="CE69" s="281"/>
      <c r="CF69" s="281"/>
      <c r="CG69" s="281"/>
      <c r="CH69" s="281"/>
      <c r="CI69" s="281"/>
      <c r="CJ69" s="281"/>
      <c r="CK69" s="281"/>
      <c r="CL69" s="281"/>
      <c r="CM69" s="281"/>
      <c r="CN69" s="281"/>
      <c r="CO69" s="281"/>
      <c r="CP69" s="281"/>
      <c r="CQ69" s="281"/>
      <c r="CR69" s="281"/>
      <c r="CS69" s="281"/>
      <c r="CT69" s="281"/>
      <c r="CU69" s="281"/>
      <c r="CV69" s="281"/>
      <c r="CW69" s="281"/>
      <c r="CX69" s="281"/>
      <c r="CY69" s="281"/>
      <c r="CZ69" s="281"/>
      <c r="DA69" s="281"/>
      <c r="DB69" s="281"/>
      <c r="DC69" s="281"/>
      <c r="DD69" s="281"/>
      <c r="DE69" s="281"/>
      <c r="DF69" s="281"/>
      <c r="DG69" s="281"/>
      <c r="DH69" s="281"/>
      <c r="DI69" s="281"/>
      <c r="DJ69" s="281"/>
      <c r="DK69" s="281"/>
      <c r="DL69" s="281"/>
      <c r="DM69" s="281"/>
      <c r="DN69" s="281"/>
      <c r="DO69" s="281"/>
      <c r="DP69" s="281"/>
      <c r="DQ69" s="281"/>
      <c r="DR69" s="281"/>
      <c r="DS69" s="281"/>
      <c r="DT69" s="281"/>
      <c r="DU69" s="286"/>
    </row>
    <row r="70" spans="79:125" ht="14.25" x14ac:dyDescent="0.15">
      <c r="CA70" s="286"/>
      <c r="CB70" s="286"/>
      <c r="CC70" s="286"/>
      <c r="CD70" s="281"/>
      <c r="CE70" s="281"/>
      <c r="CF70" s="281"/>
      <c r="CG70" s="281"/>
      <c r="CH70" s="281"/>
      <c r="CI70" s="281"/>
      <c r="CJ70" s="281"/>
      <c r="CK70" s="281"/>
      <c r="CL70" s="281"/>
      <c r="CM70" s="281"/>
      <c r="CN70" s="281"/>
      <c r="CO70" s="281"/>
      <c r="CP70" s="281"/>
      <c r="CQ70" s="281"/>
      <c r="CR70" s="281"/>
      <c r="CS70" s="281"/>
      <c r="CT70" s="281"/>
      <c r="CU70" s="281"/>
      <c r="CV70" s="281"/>
      <c r="CW70" s="281"/>
      <c r="CX70" s="281"/>
      <c r="CY70" s="281"/>
      <c r="CZ70" s="281"/>
      <c r="DA70" s="282"/>
      <c r="DB70" s="282"/>
      <c r="DC70" s="282"/>
      <c r="DD70" s="281"/>
      <c r="DE70" s="281"/>
      <c r="DF70" s="281"/>
      <c r="DG70" s="281"/>
      <c r="DH70" s="281"/>
      <c r="DI70" s="281"/>
      <c r="DJ70" s="281"/>
      <c r="DK70" s="281"/>
      <c r="DL70" s="281"/>
      <c r="DM70" s="281"/>
      <c r="DN70" s="281"/>
      <c r="DO70" s="281"/>
      <c r="DP70" s="281"/>
      <c r="DQ70" s="281"/>
      <c r="DR70" s="281"/>
      <c r="DS70" s="281"/>
      <c r="DT70" s="281"/>
      <c r="DU70" s="286"/>
    </row>
    <row r="71" spans="79:125" ht="14.25" x14ac:dyDescent="0.15">
      <c r="CA71" s="286"/>
      <c r="CB71" s="290"/>
      <c r="CC71" s="285"/>
      <c r="CD71" s="282"/>
      <c r="CE71" s="282"/>
      <c r="CF71" s="282"/>
      <c r="CG71" s="282"/>
      <c r="CH71" s="281"/>
      <c r="CI71" s="281"/>
      <c r="CJ71" s="281"/>
      <c r="CK71" s="281"/>
      <c r="CL71" s="281"/>
      <c r="CM71" s="281"/>
      <c r="CN71" s="281"/>
      <c r="CO71" s="281"/>
      <c r="CP71" s="281"/>
      <c r="CQ71" s="281"/>
      <c r="CR71" s="281"/>
      <c r="CS71" s="281"/>
      <c r="CT71" s="281"/>
      <c r="CU71" s="281"/>
      <c r="CV71" s="281"/>
      <c r="CW71" s="281"/>
      <c r="CX71" s="281"/>
      <c r="CY71" s="281"/>
      <c r="CZ71" s="281"/>
      <c r="DA71" s="282"/>
      <c r="DB71" s="282"/>
      <c r="DC71" s="282"/>
      <c r="DD71" s="281"/>
      <c r="DE71" s="281"/>
      <c r="DF71" s="281"/>
      <c r="DG71" s="281"/>
      <c r="DH71" s="281"/>
      <c r="DI71" s="281"/>
      <c r="DJ71" s="281"/>
      <c r="DK71" s="281"/>
      <c r="DL71" s="281"/>
      <c r="DM71" s="281"/>
      <c r="DN71" s="281"/>
      <c r="DO71" s="281"/>
      <c r="DP71" s="281"/>
      <c r="DQ71" s="281"/>
      <c r="DR71" s="281"/>
      <c r="DS71" s="281"/>
      <c r="DT71" s="281"/>
      <c r="DU71" s="286"/>
    </row>
    <row r="72" spans="79:125" ht="14.25" x14ac:dyDescent="0.15">
      <c r="CA72" s="286"/>
      <c r="CB72" s="285"/>
      <c r="CC72" s="285"/>
      <c r="CD72" s="282"/>
      <c r="CE72" s="282"/>
      <c r="CF72" s="282"/>
      <c r="CG72" s="282"/>
      <c r="CH72" s="281"/>
      <c r="CI72" s="281"/>
      <c r="CJ72" s="281"/>
      <c r="CK72" s="281"/>
      <c r="CL72" s="281"/>
      <c r="CM72" s="281"/>
      <c r="CN72" s="281"/>
      <c r="CO72" s="281"/>
      <c r="CP72" s="281"/>
      <c r="CQ72" s="281"/>
      <c r="CR72" s="281"/>
      <c r="CS72" s="281"/>
      <c r="CT72" s="281"/>
      <c r="CU72" s="281"/>
      <c r="CV72" s="282"/>
      <c r="CW72" s="282"/>
      <c r="CX72" s="281"/>
      <c r="CY72" s="281"/>
      <c r="CZ72" s="281"/>
      <c r="DA72" s="282"/>
      <c r="DB72" s="282"/>
      <c r="DC72" s="282"/>
      <c r="DD72" s="281"/>
      <c r="DE72" s="281"/>
      <c r="DF72" s="281"/>
      <c r="DG72" s="281"/>
      <c r="DH72" s="281"/>
      <c r="DI72" s="281"/>
      <c r="DJ72" s="281"/>
      <c r="DK72" s="281"/>
      <c r="DL72" s="281"/>
      <c r="DM72" s="281"/>
      <c r="DN72" s="281"/>
      <c r="DO72" s="281"/>
      <c r="DP72" s="281"/>
      <c r="DQ72" s="281"/>
      <c r="DR72" s="281"/>
      <c r="DS72" s="281"/>
      <c r="DT72" s="281"/>
      <c r="DU72" s="286"/>
    </row>
    <row r="73" spans="79:125" ht="14.25" x14ac:dyDescent="0.15">
      <c r="CA73" s="286"/>
      <c r="CB73" s="285"/>
      <c r="CC73" s="285"/>
      <c r="CD73" s="285"/>
      <c r="CE73" s="285"/>
      <c r="CF73" s="285"/>
      <c r="CG73" s="285"/>
      <c r="CH73" s="286"/>
      <c r="CI73" s="286"/>
      <c r="CJ73" s="286"/>
      <c r="CK73" s="286"/>
      <c r="CL73" s="286"/>
      <c r="CM73" s="286"/>
      <c r="CN73" s="286"/>
      <c r="CO73" s="286"/>
      <c r="CP73" s="286"/>
      <c r="CQ73" s="286"/>
      <c r="CR73" s="286"/>
      <c r="CS73" s="286"/>
      <c r="CT73" s="286"/>
      <c r="CU73" s="286"/>
      <c r="CV73" s="286"/>
      <c r="CW73" s="285"/>
      <c r="CX73" s="285"/>
      <c r="CY73" s="286"/>
      <c r="CZ73" s="286"/>
      <c r="DA73" s="285"/>
      <c r="DB73" s="285"/>
      <c r="DC73" s="285"/>
      <c r="DD73" s="286"/>
      <c r="DE73" s="286"/>
      <c r="DF73" s="286"/>
      <c r="DG73" s="286"/>
      <c r="DH73" s="286"/>
      <c r="DI73" s="286"/>
      <c r="DJ73" s="286"/>
      <c r="DK73" s="286"/>
      <c r="DL73" s="286"/>
      <c r="DM73" s="281"/>
      <c r="DN73" s="281"/>
      <c r="DO73" s="281"/>
      <c r="DP73" s="281"/>
      <c r="DQ73" s="281"/>
      <c r="DR73" s="281"/>
      <c r="DS73" s="281"/>
      <c r="DT73" s="281"/>
      <c r="DU73" s="286"/>
    </row>
    <row r="74" spans="79:125" ht="14.25" x14ac:dyDescent="0.15">
      <c r="CA74" s="272"/>
      <c r="CB74" s="276"/>
      <c r="CC74" s="276"/>
      <c r="CD74" s="276"/>
      <c r="CE74" s="276"/>
      <c r="CF74" s="276"/>
      <c r="CG74" s="276"/>
      <c r="CH74" s="272"/>
      <c r="CI74" s="272"/>
      <c r="CJ74" s="272"/>
      <c r="CK74" s="272"/>
      <c r="CL74" s="272"/>
      <c r="CM74" s="272"/>
      <c r="CN74" s="272"/>
      <c r="CO74" s="272"/>
      <c r="CP74" s="272"/>
      <c r="CQ74" s="272"/>
      <c r="CR74" s="272"/>
      <c r="CS74" s="272"/>
      <c r="CT74" s="272"/>
      <c r="CU74" s="272"/>
      <c r="CV74" s="272"/>
      <c r="CW74" s="276"/>
      <c r="CX74" s="276"/>
      <c r="CY74" s="272"/>
      <c r="CZ74" s="272"/>
      <c r="DA74" s="276"/>
      <c r="DB74" s="276"/>
      <c r="DC74" s="276"/>
      <c r="DD74" s="272"/>
      <c r="DE74" s="272"/>
      <c r="DF74" s="272"/>
      <c r="DG74" s="272"/>
      <c r="DH74" s="272"/>
      <c r="DI74" s="272"/>
      <c r="DJ74" s="272"/>
      <c r="DK74" s="272"/>
      <c r="DL74" s="272"/>
      <c r="DM74" s="286"/>
      <c r="DN74" s="286"/>
      <c r="DO74" s="286"/>
      <c r="DP74" s="286"/>
      <c r="DQ74" s="286"/>
      <c r="DR74" s="286"/>
      <c r="DS74" s="286"/>
      <c r="DT74" s="286"/>
      <c r="DU74" s="286"/>
    </row>
    <row r="75" spans="79:125" x14ac:dyDescent="0.15">
      <c r="CA75" s="272"/>
      <c r="CB75" s="272"/>
      <c r="CC75" s="272"/>
      <c r="CD75" s="272"/>
      <c r="CE75" s="272"/>
      <c r="CF75" s="272"/>
      <c r="CG75" s="272"/>
      <c r="CH75" s="272"/>
      <c r="CI75" s="272"/>
      <c r="CJ75" s="272"/>
      <c r="CK75" s="272"/>
      <c r="CL75" s="272"/>
      <c r="CM75" s="272"/>
      <c r="CN75" s="272"/>
      <c r="CO75" s="272"/>
      <c r="CP75" s="272"/>
      <c r="CQ75" s="272"/>
      <c r="CR75" s="272"/>
      <c r="CS75" s="272"/>
      <c r="CT75" s="272"/>
      <c r="CU75" s="272"/>
      <c r="CV75" s="272"/>
      <c r="CW75" s="272"/>
      <c r="CX75" s="272"/>
      <c r="CY75" s="272"/>
      <c r="CZ75" s="272"/>
      <c r="DA75" s="276"/>
      <c r="DB75" s="276"/>
      <c r="DC75" s="276"/>
      <c r="DD75" s="272"/>
      <c r="DE75" s="272"/>
      <c r="DF75" s="272"/>
      <c r="DG75" s="272"/>
      <c r="DH75" s="272"/>
      <c r="DI75" s="272"/>
      <c r="DJ75" s="272"/>
      <c r="DK75" s="272"/>
      <c r="DL75" s="272"/>
      <c r="DM75" s="272"/>
      <c r="DN75" s="272"/>
      <c r="DO75" s="272"/>
      <c r="DP75" s="272"/>
      <c r="DQ75" s="272"/>
      <c r="DR75" s="272"/>
      <c r="DS75" s="272"/>
      <c r="DT75" s="272"/>
      <c r="DU75" s="272"/>
    </row>
    <row r="76" spans="79:125" x14ac:dyDescent="0.15">
      <c r="DM76" s="272"/>
      <c r="DN76" s="272"/>
      <c r="DO76" s="272"/>
      <c r="DP76" s="272"/>
      <c r="DQ76" s="301"/>
      <c r="DR76" s="301"/>
      <c r="DS76" s="301"/>
      <c r="DT76" s="301"/>
      <c r="DU76" s="301"/>
    </row>
  </sheetData>
  <mergeCells count="282">
    <mergeCell ref="F9:H9"/>
    <mergeCell ref="B8:H8"/>
    <mergeCell ref="B6:Q6"/>
    <mergeCell ref="B7:Q7"/>
    <mergeCell ref="AY1:AZ2"/>
    <mergeCell ref="M1:N2"/>
    <mergeCell ref="AO4:AT4"/>
    <mergeCell ref="AU4:AY4"/>
    <mergeCell ref="AO8:AU8"/>
    <mergeCell ref="AS9:AU9"/>
    <mergeCell ref="AV8:BD8"/>
    <mergeCell ref="AO6:BD6"/>
    <mergeCell ref="AV9:BD9"/>
    <mergeCell ref="AO7:BD7"/>
    <mergeCell ref="B5:G5"/>
    <mergeCell ref="H5:L5"/>
    <mergeCell ref="W7:Y7"/>
    <mergeCell ref="Z7:AL7"/>
    <mergeCell ref="B4:G4"/>
    <mergeCell ref="H4:L4"/>
    <mergeCell ref="I9:Q9"/>
    <mergeCell ref="I8:Q8"/>
    <mergeCell ref="W11:Y11"/>
    <mergeCell ref="Z11:AD11"/>
    <mergeCell ref="AE11:AG11"/>
    <mergeCell ref="AH11:AL11"/>
    <mergeCell ref="Z8:AD8"/>
    <mergeCell ref="AE8:AG8"/>
    <mergeCell ref="AH8:AL8"/>
    <mergeCell ref="Z10:AD10"/>
    <mergeCell ref="AE10:AG10"/>
    <mergeCell ref="AH10:AL10"/>
    <mergeCell ref="W8:Y8"/>
    <mergeCell ref="B19:C19"/>
    <mergeCell ref="D19:L19"/>
    <mergeCell ref="B20:L20"/>
    <mergeCell ref="AO19:AP19"/>
    <mergeCell ref="Z12:AL12"/>
    <mergeCell ref="B13:V13"/>
    <mergeCell ref="W12:Y12"/>
    <mergeCell ref="X14:AB14"/>
    <mergeCell ref="AC14:AG14"/>
    <mergeCell ref="AH14:AL14"/>
    <mergeCell ref="AC15:AG15"/>
    <mergeCell ref="AH15:AL15"/>
    <mergeCell ref="B18:C18"/>
    <mergeCell ref="B17:C17"/>
    <mergeCell ref="Q18:R18"/>
    <mergeCell ref="Q17:R17"/>
    <mergeCell ref="F18:N18"/>
    <mergeCell ref="F17:L17"/>
    <mergeCell ref="O18:P18"/>
    <mergeCell ref="F16:L16"/>
    <mergeCell ref="F15:L15"/>
    <mergeCell ref="F14:L14"/>
    <mergeCell ref="M17:N17"/>
    <mergeCell ref="M16:N16"/>
    <mergeCell ref="AN46:AR46"/>
    <mergeCell ref="AO9:AQ9"/>
    <mergeCell ref="Q40:W40"/>
    <mergeCell ref="Q1:W1"/>
    <mergeCell ref="AO40:BY40"/>
    <mergeCell ref="AD2:AF2"/>
    <mergeCell ref="AG2:AL2"/>
    <mergeCell ref="C44:U44"/>
    <mergeCell ref="W4:Y4"/>
    <mergeCell ref="Z4:AL4"/>
    <mergeCell ref="Z5:AA5"/>
    <mergeCell ref="AC5:AD5"/>
    <mergeCell ref="B9:D9"/>
    <mergeCell ref="W6:Y6"/>
    <mergeCell ref="Z6:AL6"/>
    <mergeCell ref="B11:K12"/>
    <mergeCell ref="L11:U12"/>
    <mergeCell ref="W10:Y10"/>
    <mergeCell ref="BU8:BY8"/>
    <mergeCell ref="AS46:AW46"/>
    <mergeCell ref="AO5:AT5"/>
    <mergeCell ref="BD46:BG46"/>
    <mergeCell ref="AU5:AY5"/>
    <mergeCell ref="BJ7:BL7"/>
    <mergeCell ref="AU47:AX47"/>
    <mergeCell ref="BJ6:BL6"/>
    <mergeCell ref="BM6:BY6"/>
    <mergeCell ref="BD1:BJ1"/>
    <mergeCell ref="BQ3:BS3"/>
    <mergeCell ref="BT3:BY3"/>
    <mergeCell ref="BJ4:BL4"/>
    <mergeCell ref="BM4:BY4"/>
    <mergeCell ref="BM5:BN5"/>
    <mergeCell ref="BP5:BQ5"/>
    <mergeCell ref="AO11:AX12"/>
    <mergeCell ref="AY11:BH12"/>
    <mergeCell ref="BJ10:BL10"/>
    <mergeCell ref="BM10:BQ10"/>
    <mergeCell ref="BR10:BT10"/>
    <mergeCell ref="BU10:BY10"/>
    <mergeCell ref="BJ11:BL11"/>
    <mergeCell ref="BM11:BQ11"/>
    <mergeCell ref="BR11:BT11"/>
    <mergeCell ref="BU11:BY11"/>
    <mergeCell ref="AP43:AT43"/>
    <mergeCell ref="BJ8:BL8"/>
    <mergeCell ref="BM8:BQ8"/>
    <mergeCell ref="BR8:BT8"/>
    <mergeCell ref="BM7:BY7"/>
    <mergeCell ref="BK14:BO14"/>
    <mergeCell ref="BP14:BT14"/>
    <mergeCell ref="BU14:BY14"/>
    <mergeCell ref="BD14:BE14"/>
    <mergeCell ref="BJ12:BL12"/>
    <mergeCell ref="AQ17:AR17"/>
    <mergeCell ref="AQ16:AR16"/>
    <mergeCell ref="BB16:BC16"/>
    <mergeCell ref="BP16:BT16"/>
    <mergeCell ref="BU16:BY16"/>
    <mergeCell ref="BD16:BE16"/>
    <mergeCell ref="AZ17:BA17"/>
    <mergeCell ref="BP15:BT15"/>
    <mergeCell ref="BU15:BY15"/>
    <mergeCell ref="BF15:BJ15"/>
    <mergeCell ref="BF16:BJ16"/>
    <mergeCell ref="BK16:BO16"/>
    <mergeCell ref="BK15:BO15"/>
    <mergeCell ref="BD15:BE15"/>
    <mergeCell ref="AQ15:AR15"/>
    <mergeCell ref="AZ14:BA14"/>
    <mergeCell ref="BM12:BY12"/>
    <mergeCell ref="BU17:BY17"/>
    <mergeCell ref="B14:E14"/>
    <mergeCell ref="B22:AL22"/>
    <mergeCell ref="BF19:BJ19"/>
    <mergeCell ref="BK19:BO19"/>
    <mergeCell ref="B16:C16"/>
    <mergeCell ref="B15:C15"/>
    <mergeCell ref="D18:E18"/>
    <mergeCell ref="D17:E17"/>
    <mergeCell ref="D16:E16"/>
    <mergeCell ref="D15:E15"/>
    <mergeCell ref="AO14:AR14"/>
    <mergeCell ref="M19:N19"/>
    <mergeCell ref="BB17:BC17"/>
    <mergeCell ref="X16:AB16"/>
    <mergeCell ref="AO17:AP17"/>
    <mergeCell ref="AO16:AP16"/>
    <mergeCell ref="AQ18:AR18"/>
    <mergeCell ref="BB14:BC14"/>
    <mergeCell ref="AS18:BA18"/>
    <mergeCell ref="BF14:BJ14"/>
    <mergeCell ref="S17:W17"/>
    <mergeCell ref="X17:AB17"/>
    <mergeCell ref="AC17:AG17"/>
    <mergeCell ref="AH17:AL17"/>
    <mergeCell ref="AO18:AP18"/>
    <mergeCell ref="BB18:BC18"/>
    <mergeCell ref="BB15:BC15"/>
    <mergeCell ref="AZ16:BA16"/>
    <mergeCell ref="AZ15:BA15"/>
    <mergeCell ref="AO15:AP15"/>
    <mergeCell ref="AC18:AG18"/>
    <mergeCell ref="AH18:AL18"/>
    <mergeCell ref="S19:W19"/>
    <mergeCell ref="X19:AB19"/>
    <mergeCell ref="AC19:AG19"/>
    <mergeCell ref="S18:W18"/>
    <mergeCell ref="X18:AB18"/>
    <mergeCell ref="AH16:AL16"/>
    <mergeCell ref="S16:W16"/>
    <mergeCell ref="O19:R19"/>
    <mergeCell ref="BF21:BJ21"/>
    <mergeCell ref="BK21:BO21"/>
    <mergeCell ref="AZ21:BE21"/>
    <mergeCell ref="AC20:AG20"/>
    <mergeCell ref="AH20:AL20"/>
    <mergeCell ref="AQ19:AY19"/>
    <mergeCell ref="AO20:AY20"/>
    <mergeCell ref="AH19:AL19"/>
    <mergeCell ref="AO21:AY21"/>
    <mergeCell ref="BF18:BJ18"/>
    <mergeCell ref="BK18:BO18"/>
    <mergeCell ref="BP18:BT18"/>
    <mergeCell ref="BU18:BY18"/>
    <mergeCell ref="BF17:BJ17"/>
    <mergeCell ref="BK17:BO17"/>
    <mergeCell ref="BD18:BE18"/>
    <mergeCell ref="BD17:BE17"/>
    <mergeCell ref="BP17:BT17"/>
    <mergeCell ref="B21:L21"/>
    <mergeCell ref="M21:R21"/>
    <mergeCell ref="S21:W21"/>
    <mergeCell ref="X21:AB21"/>
    <mergeCell ref="AC21:AG21"/>
    <mergeCell ref="AH21:AL21"/>
    <mergeCell ref="S20:W20"/>
    <mergeCell ref="X20:AB20"/>
    <mergeCell ref="O20:R20"/>
    <mergeCell ref="M20:N20"/>
    <mergeCell ref="BU19:BY19"/>
    <mergeCell ref="BF20:BJ20"/>
    <mergeCell ref="BK20:BO20"/>
    <mergeCell ref="BP20:BT20"/>
    <mergeCell ref="BU20:BY20"/>
    <mergeCell ref="AZ19:BA19"/>
    <mergeCell ref="BB19:BE19"/>
    <mergeCell ref="AZ20:BA20"/>
    <mergeCell ref="BB20:BE20"/>
    <mergeCell ref="BP19:BT19"/>
    <mergeCell ref="BP21:BT21"/>
    <mergeCell ref="BU21:BY21"/>
    <mergeCell ref="CN33:CN34"/>
    <mergeCell ref="CO33:DH34"/>
    <mergeCell ref="DI33:DJ34"/>
    <mergeCell ref="CI34:CM34"/>
    <mergeCell ref="CB4:CO6"/>
    <mergeCell ref="M15:N15"/>
    <mergeCell ref="M14:N14"/>
    <mergeCell ref="AS17:AY17"/>
    <mergeCell ref="AS16:AY16"/>
    <mergeCell ref="AS15:AY15"/>
    <mergeCell ref="AS14:AY14"/>
    <mergeCell ref="O17:P17"/>
    <mergeCell ref="O16:P16"/>
    <mergeCell ref="O15:P15"/>
    <mergeCell ref="O14:P14"/>
    <mergeCell ref="Q16:R16"/>
    <mergeCell ref="Q14:R14"/>
    <mergeCell ref="Q15:R15"/>
    <mergeCell ref="S15:W15"/>
    <mergeCell ref="X15:AB15"/>
    <mergeCell ref="S14:W14"/>
    <mergeCell ref="AC16:AG16"/>
    <mergeCell ref="CH27:CM28"/>
    <mergeCell ref="CN27:CN28"/>
    <mergeCell ref="CO27:DJ28"/>
    <mergeCell ref="CH29:CM30"/>
    <mergeCell ref="CN29:CN30"/>
    <mergeCell ref="CO29:DH30"/>
    <mergeCell ref="DI29:DJ30"/>
    <mergeCell ref="CB22:DL22"/>
    <mergeCell ref="CC23:CH23"/>
    <mergeCell ref="CJ23:CS23"/>
    <mergeCell ref="CC24:CH24"/>
    <mergeCell ref="CJ24:CL24"/>
    <mergeCell ref="CN24:CQ24"/>
    <mergeCell ref="CC25:CH25"/>
    <mergeCell ref="CJ25:DG25"/>
    <mergeCell ref="CC26:CH26"/>
    <mergeCell ref="CJ26:DA26"/>
    <mergeCell ref="CB1:DL2"/>
    <mergeCell ref="DB3:DD3"/>
    <mergeCell ref="DE3:DJ3"/>
    <mergeCell ref="CE8:CF8"/>
    <mergeCell ref="CE9:CF9"/>
    <mergeCell ref="CC12:CP13"/>
    <mergeCell ref="CC14:CP14"/>
    <mergeCell ref="CQ14:CX14"/>
    <mergeCell ref="CY14:DD14"/>
    <mergeCell ref="DE14:DK14"/>
    <mergeCell ref="DE15:DK15"/>
    <mergeCell ref="CC16:CP16"/>
    <mergeCell ref="CQ16:CX16"/>
    <mergeCell ref="CY16:DD16"/>
    <mergeCell ref="DE16:DK16"/>
    <mergeCell ref="CC17:CP17"/>
    <mergeCell ref="CQ17:CX17"/>
    <mergeCell ref="CY17:DD17"/>
    <mergeCell ref="DE17:DK17"/>
    <mergeCell ref="CC15:CP15"/>
    <mergeCell ref="CQ15:CX15"/>
    <mergeCell ref="CY15:DD15"/>
    <mergeCell ref="CC18:CP18"/>
    <mergeCell ref="CQ18:CX18"/>
    <mergeCell ref="CY18:DD18"/>
    <mergeCell ref="DE18:DK18"/>
    <mergeCell ref="CC19:CP19"/>
    <mergeCell ref="CQ19:CX19"/>
    <mergeCell ref="CY19:DD19"/>
    <mergeCell ref="DE19:DK19"/>
    <mergeCell ref="CC20:CP20"/>
    <mergeCell ref="CQ20:CX20"/>
    <mergeCell ref="CY20:DD20"/>
    <mergeCell ref="DE20:DK20"/>
  </mergeCells>
  <phoneticPr fontId="2"/>
  <conditionalFormatting sqref="CO33:DG34">
    <cfRule type="expression" dxfId="1" priority="1" stopIfTrue="1">
      <formula>$FM$64=""</formula>
    </cfRule>
  </conditionalFormatting>
  <dataValidations count="1">
    <dataValidation imeMode="fullKatakana" allowBlank="1" showInputMessage="1" showErrorMessage="1" sqref="DM41:DM43 DG26:DJ26"/>
  </dataValidations>
  <printOptions horizontalCentered="1"/>
  <pageMargins left="0.19685039370078741" right="0.19685039370078741" top="0.59055118110236227" bottom="0" header="0.31496062992125984" footer="0.31496062992125984"/>
  <pageSetup paperSize="9" scale="9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X79"/>
  <sheetViews>
    <sheetView showGridLines="0" showZeros="0" view="pageBreakPreview" zoomScale="70" zoomScaleNormal="100" zoomScaleSheetLayoutView="70" workbookViewId="0"/>
  </sheetViews>
  <sheetFormatPr defaultRowHeight="13.5" outlineLevelRow="1" x14ac:dyDescent="0.15"/>
  <cols>
    <col min="1" max="1" width="10.625" style="232" customWidth="1"/>
    <col min="2" max="2" width="13.625" customWidth="1"/>
    <col min="3" max="3" width="2.625" style="230" bestFit="1" customWidth="1"/>
    <col min="4" max="4" width="13.625" style="230" customWidth="1"/>
    <col min="5" max="5" width="6.625" customWidth="1"/>
    <col min="6" max="9" width="9.625" style="231" customWidth="1"/>
    <col min="10" max="10" width="10.625" style="233" customWidth="1"/>
    <col min="11" max="11" width="10.625" style="232" customWidth="1"/>
    <col min="12" max="12" width="13.625" customWidth="1"/>
    <col min="13" max="13" width="2.625" style="230" bestFit="1" customWidth="1"/>
    <col min="14" max="14" width="13.625" style="230" customWidth="1"/>
    <col min="15" max="15" width="6.625" customWidth="1"/>
    <col min="16" max="19" width="9.625" style="231" customWidth="1"/>
    <col min="20" max="20" width="10.625" style="233" customWidth="1"/>
  </cols>
  <sheetData>
    <row r="1" spans="1:24" ht="12.95" customHeight="1" x14ac:dyDescent="0.15">
      <c r="B1" s="1216" t="s">
        <v>196</v>
      </c>
      <c r="C1" s="1216"/>
      <c r="D1" s="1216"/>
      <c r="E1" s="1216"/>
      <c r="F1" s="1216"/>
      <c r="G1" s="1216"/>
      <c r="H1" s="1216"/>
      <c r="I1" s="1216"/>
      <c r="J1" s="372" t="s">
        <v>269</v>
      </c>
      <c r="K1" s="1216" t="s">
        <v>196</v>
      </c>
      <c r="L1" s="1216"/>
      <c r="M1" s="1216"/>
      <c r="N1" s="1216"/>
      <c r="O1" s="1216"/>
      <c r="P1" s="1216"/>
      <c r="Q1" s="1216"/>
      <c r="R1" s="1216"/>
      <c r="S1" s="1216"/>
      <c r="T1" s="1216"/>
    </row>
    <row r="2" spans="1:24" ht="12.95" customHeight="1" x14ac:dyDescent="0.15">
      <c r="A2" s="370"/>
      <c r="B2" s="1216"/>
      <c r="C2" s="1216"/>
      <c r="D2" s="1216"/>
      <c r="E2" s="1216"/>
      <c r="F2" s="1216"/>
      <c r="G2" s="1216"/>
      <c r="H2" s="1216"/>
      <c r="I2" s="1216"/>
      <c r="J2" s="370"/>
      <c r="K2" s="1216"/>
      <c r="L2" s="1216"/>
      <c r="M2" s="1216"/>
      <c r="N2" s="1216"/>
      <c r="O2" s="1216"/>
      <c r="P2" s="1216"/>
      <c r="Q2" s="1216"/>
      <c r="R2" s="1216"/>
      <c r="S2" s="1216"/>
      <c r="T2" s="1216"/>
    </row>
    <row r="3" spans="1:24" ht="13.5" customHeight="1" thickBot="1" x14ac:dyDescent="0.2">
      <c r="A3" s="247"/>
      <c r="B3" s="371"/>
      <c r="C3" s="371"/>
      <c r="D3" s="371"/>
      <c r="E3" s="371"/>
      <c r="F3" s="371"/>
      <c r="G3" s="371"/>
      <c r="H3" s="371"/>
      <c r="I3" s="371"/>
      <c r="J3" s="249"/>
      <c r="K3" s="243"/>
      <c r="L3" s="1"/>
      <c r="M3" s="244"/>
      <c r="N3" s="244"/>
      <c r="O3" s="245"/>
      <c r="P3" s="246"/>
      <c r="Q3" s="246"/>
      <c r="R3" s="246"/>
      <c r="S3" s="246"/>
      <c r="T3" s="246"/>
    </row>
    <row r="4" spans="1:24" ht="20.100000000000001" customHeight="1" thickBot="1" x14ac:dyDescent="0.2">
      <c r="A4" s="1562"/>
      <c r="B4" s="1219" t="s">
        <v>210</v>
      </c>
      <c r="C4" s="1219"/>
      <c r="D4" s="1221" t="s">
        <v>211</v>
      </c>
      <c r="E4" s="1564">
        <f>SUM(J41,T41)</f>
        <v>0</v>
      </c>
      <c r="F4" s="1564"/>
      <c r="G4" s="1565"/>
      <c r="H4" s="255" t="s">
        <v>208</v>
      </c>
      <c r="I4" s="1568">
        <f>E4-I5</f>
        <v>0</v>
      </c>
      <c r="J4" s="1569"/>
      <c r="K4" s="257" t="s">
        <v>117</v>
      </c>
      <c r="L4" s="1229" t="s">
        <v>192</v>
      </c>
      <c r="M4" s="1230"/>
      <c r="N4" s="1230"/>
      <c r="O4" s="452" t="s">
        <v>296</v>
      </c>
      <c r="P4" s="258" t="s">
        <v>190</v>
      </c>
      <c r="Q4" s="258" t="s">
        <v>189</v>
      </c>
      <c r="R4" s="258" t="s">
        <v>191</v>
      </c>
      <c r="S4" s="510"/>
      <c r="T4" s="260" t="s">
        <v>188</v>
      </c>
    </row>
    <row r="5" spans="1:24" s="4" customFormat="1" ht="20.100000000000001" customHeight="1" thickBot="1" x14ac:dyDescent="0.2">
      <c r="A5" s="1563"/>
      <c r="B5" s="1220"/>
      <c r="C5" s="1220"/>
      <c r="D5" s="1222"/>
      <c r="E5" s="1566"/>
      <c r="F5" s="1566"/>
      <c r="G5" s="1567"/>
      <c r="H5" s="256" t="s">
        <v>116</v>
      </c>
      <c r="I5" s="1570">
        <f>ROUND(E4*0.1/1.1,0)</f>
        <v>0</v>
      </c>
      <c r="J5" s="1571"/>
      <c r="K5" s="466"/>
      <c r="L5" s="415"/>
      <c r="M5" s="416" t="s">
        <v>194</v>
      </c>
      <c r="N5" s="442"/>
      <c r="O5" s="475" t="str">
        <f t="shared" ref="O5:O40" si="0">IF(T5=0,"",1)</f>
        <v/>
      </c>
      <c r="P5" s="418"/>
      <c r="Q5" s="418"/>
      <c r="R5" s="418"/>
      <c r="S5" s="419"/>
      <c r="T5" s="420">
        <f t="shared" ref="T5:T41" si="1">SUM(P5:S5)</f>
        <v>0</v>
      </c>
    </row>
    <row r="6" spans="1:24" ht="20.100000000000001" customHeight="1" thickBot="1" x14ac:dyDescent="0.2">
      <c r="A6" s="253" t="s">
        <v>205</v>
      </c>
      <c r="B6" s="254" t="s">
        <v>206</v>
      </c>
      <c r="C6" s="251"/>
      <c r="D6" s="251"/>
      <c r="E6" s="251"/>
      <c r="F6" s="252"/>
      <c r="G6" s="252"/>
      <c r="H6" s="252"/>
      <c r="I6" s="252"/>
      <c r="J6" s="439"/>
      <c r="K6" s="467"/>
      <c r="L6" s="422"/>
      <c r="M6" s="423" t="s">
        <v>194</v>
      </c>
      <c r="N6" s="440"/>
      <c r="O6" s="476" t="str">
        <f t="shared" si="0"/>
        <v/>
      </c>
      <c r="P6" s="425"/>
      <c r="Q6" s="425"/>
      <c r="R6" s="425"/>
      <c r="S6" s="426"/>
      <c r="T6" s="427">
        <f t="shared" si="1"/>
        <v>0</v>
      </c>
    </row>
    <row r="7" spans="1:24" ht="20.100000000000001" customHeight="1" thickBot="1" x14ac:dyDescent="0.2">
      <c r="A7" s="257" t="s">
        <v>193</v>
      </c>
      <c r="B7" s="1233">
        <f>'請求書様式A-1'!B7</f>
        <v>0</v>
      </c>
      <c r="C7" s="1234"/>
      <c r="D7" s="1234"/>
      <c r="E7" s="1234"/>
      <c r="F7" s="1234"/>
      <c r="G7" s="1234"/>
      <c r="H7" s="1234"/>
      <c r="I7" s="1234"/>
      <c r="J7" s="1235"/>
      <c r="K7" s="467"/>
      <c r="L7" s="422"/>
      <c r="M7" s="423" t="s">
        <v>194</v>
      </c>
      <c r="N7" s="440"/>
      <c r="O7" s="476" t="str">
        <f t="shared" si="0"/>
        <v/>
      </c>
      <c r="P7" s="425"/>
      <c r="Q7" s="425"/>
      <c r="R7" s="425"/>
      <c r="S7" s="426"/>
      <c r="T7" s="427">
        <f t="shared" si="1"/>
        <v>0</v>
      </c>
    </row>
    <row r="8" spans="1:24" ht="20.100000000000001" customHeight="1" thickBot="1" x14ac:dyDescent="0.2">
      <c r="A8" s="257" t="s">
        <v>117</v>
      </c>
      <c r="B8" s="1229" t="s">
        <v>192</v>
      </c>
      <c r="C8" s="1230"/>
      <c r="D8" s="1230"/>
      <c r="E8" s="454" t="s">
        <v>296</v>
      </c>
      <c r="F8" s="258" t="s">
        <v>190</v>
      </c>
      <c r="G8" s="258" t="s">
        <v>189</v>
      </c>
      <c r="H8" s="258" t="s">
        <v>191</v>
      </c>
      <c r="I8" s="510"/>
      <c r="J8" s="260" t="s">
        <v>188</v>
      </c>
      <c r="K8" s="467"/>
      <c r="L8" s="422"/>
      <c r="M8" s="423" t="s">
        <v>194</v>
      </c>
      <c r="N8" s="440"/>
      <c r="O8" s="476" t="str">
        <f t="shared" si="0"/>
        <v/>
      </c>
      <c r="P8" s="425"/>
      <c r="Q8" s="425"/>
      <c r="R8" s="425"/>
      <c r="S8" s="426"/>
      <c r="T8" s="427">
        <f t="shared" si="1"/>
        <v>0</v>
      </c>
      <c r="X8" s="1578"/>
    </row>
    <row r="9" spans="1:24" ht="20.100000000000001" customHeight="1" x14ac:dyDescent="0.15">
      <c r="A9" s="466"/>
      <c r="B9" s="415"/>
      <c r="C9" s="416" t="s">
        <v>194</v>
      </c>
      <c r="D9" s="442"/>
      <c r="E9" s="475" t="str">
        <f t="shared" ref="E9:E40" si="2">IF(J9=0,"",1)</f>
        <v/>
      </c>
      <c r="F9" s="418"/>
      <c r="G9" s="418"/>
      <c r="H9" s="418"/>
      <c r="I9" s="419"/>
      <c r="J9" s="420">
        <f t="shared" ref="J9:J41" si="3">SUM(F9:I9)</f>
        <v>0</v>
      </c>
      <c r="K9" s="467"/>
      <c r="L9" s="422"/>
      <c r="M9" s="423" t="s">
        <v>194</v>
      </c>
      <c r="N9" s="440"/>
      <c r="O9" s="476" t="str">
        <f t="shared" si="0"/>
        <v/>
      </c>
      <c r="P9" s="425"/>
      <c r="Q9" s="425"/>
      <c r="R9" s="425"/>
      <c r="S9" s="426"/>
      <c r="T9" s="427">
        <f t="shared" si="1"/>
        <v>0</v>
      </c>
      <c r="X9" s="1578"/>
    </row>
    <row r="10" spans="1:24" ht="20.100000000000001" customHeight="1" x14ac:dyDescent="0.15">
      <c r="A10" s="467"/>
      <c r="B10" s="422"/>
      <c r="C10" s="423" t="s">
        <v>194</v>
      </c>
      <c r="D10" s="440"/>
      <c r="E10" s="476" t="str">
        <f t="shared" si="2"/>
        <v/>
      </c>
      <c r="F10" s="425"/>
      <c r="G10" s="425"/>
      <c r="H10" s="425"/>
      <c r="I10" s="426"/>
      <c r="J10" s="427">
        <f t="shared" si="3"/>
        <v>0</v>
      </c>
      <c r="K10" s="467"/>
      <c r="L10" s="422"/>
      <c r="M10" s="423" t="s">
        <v>194</v>
      </c>
      <c r="N10" s="440"/>
      <c r="O10" s="476" t="str">
        <f t="shared" si="0"/>
        <v/>
      </c>
      <c r="P10" s="425"/>
      <c r="Q10" s="425"/>
      <c r="R10" s="425"/>
      <c r="S10" s="426"/>
      <c r="T10" s="427">
        <f t="shared" si="1"/>
        <v>0</v>
      </c>
    </row>
    <row r="11" spans="1:24" ht="20.100000000000001" customHeight="1" x14ac:dyDescent="0.15">
      <c r="A11" s="467"/>
      <c r="B11" s="422"/>
      <c r="C11" s="423" t="s">
        <v>194</v>
      </c>
      <c r="D11" s="440"/>
      <c r="E11" s="476" t="str">
        <f t="shared" si="2"/>
        <v/>
      </c>
      <c r="F11" s="425"/>
      <c r="G11" s="425"/>
      <c r="H11" s="425"/>
      <c r="I11" s="426"/>
      <c r="J11" s="427">
        <f t="shared" si="3"/>
        <v>0</v>
      </c>
      <c r="K11" s="467"/>
      <c r="L11" s="422"/>
      <c r="M11" s="423" t="s">
        <v>194</v>
      </c>
      <c r="N11" s="440"/>
      <c r="O11" s="476" t="str">
        <f t="shared" si="0"/>
        <v/>
      </c>
      <c r="P11" s="425"/>
      <c r="Q11" s="425"/>
      <c r="R11" s="425"/>
      <c r="S11" s="426"/>
      <c r="T11" s="427">
        <f t="shared" si="1"/>
        <v>0</v>
      </c>
    </row>
    <row r="12" spans="1:24" ht="20.100000000000001" customHeight="1" x14ac:dyDescent="0.15">
      <c r="A12" s="467"/>
      <c r="B12" s="422"/>
      <c r="C12" s="423" t="s">
        <v>194</v>
      </c>
      <c r="D12" s="440"/>
      <c r="E12" s="476" t="str">
        <f t="shared" si="2"/>
        <v/>
      </c>
      <c r="F12" s="425"/>
      <c r="G12" s="425"/>
      <c r="H12" s="425"/>
      <c r="I12" s="426"/>
      <c r="J12" s="427">
        <f t="shared" si="3"/>
        <v>0</v>
      </c>
      <c r="K12" s="467"/>
      <c r="L12" s="422"/>
      <c r="M12" s="423" t="s">
        <v>194</v>
      </c>
      <c r="N12" s="440"/>
      <c r="O12" s="476" t="str">
        <f t="shared" si="0"/>
        <v/>
      </c>
      <c r="P12" s="425"/>
      <c r="Q12" s="425"/>
      <c r="R12" s="425"/>
      <c r="S12" s="426"/>
      <c r="T12" s="427">
        <f t="shared" si="1"/>
        <v>0</v>
      </c>
    </row>
    <row r="13" spans="1:24" ht="20.100000000000001" customHeight="1" x14ac:dyDescent="0.15">
      <c r="A13" s="467"/>
      <c r="B13" s="422"/>
      <c r="C13" s="423" t="s">
        <v>194</v>
      </c>
      <c r="D13" s="440"/>
      <c r="E13" s="476" t="str">
        <f t="shared" si="2"/>
        <v/>
      </c>
      <c r="F13" s="425"/>
      <c r="G13" s="425"/>
      <c r="H13" s="425"/>
      <c r="I13" s="426"/>
      <c r="J13" s="427">
        <f t="shared" si="3"/>
        <v>0</v>
      </c>
      <c r="K13" s="467"/>
      <c r="L13" s="422"/>
      <c r="M13" s="423" t="s">
        <v>194</v>
      </c>
      <c r="N13" s="440"/>
      <c r="O13" s="476" t="str">
        <f t="shared" si="0"/>
        <v/>
      </c>
      <c r="P13" s="425"/>
      <c r="Q13" s="425"/>
      <c r="R13" s="425"/>
      <c r="S13" s="426"/>
      <c r="T13" s="427">
        <f t="shared" si="1"/>
        <v>0</v>
      </c>
    </row>
    <row r="14" spans="1:24" ht="20.100000000000001" customHeight="1" x14ac:dyDescent="0.15">
      <c r="A14" s="467"/>
      <c r="B14" s="422"/>
      <c r="C14" s="423" t="s">
        <v>194</v>
      </c>
      <c r="D14" s="440"/>
      <c r="E14" s="476" t="str">
        <f t="shared" si="2"/>
        <v/>
      </c>
      <c r="F14" s="425"/>
      <c r="G14" s="425"/>
      <c r="H14" s="425"/>
      <c r="I14" s="426"/>
      <c r="J14" s="427">
        <f t="shared" si="3"/>
        <v>0</v>
      </c>
      <c r="K14" s="467"/>
      <c r="L14" s="422"/>
      <c r="M14" s="423" t="s">
        <v>194</v>
      </c>
      <c r="N14" s="440"/>
      <c r="O14" s="476" t="str">
        <f t="shared" si="0"/>
        <v/>
      </c>
      <c r="P14" s="425"/>
      <c r="Q14" s="425"/>
      <c r="R14" s="425"/>
      <c r="S14" s="426"/>
      <c r="T14" s="427">
        <f t="shared" si="1"/>
        <v>0</v>
      </c>
    </row>
    <row r="15" spans="1:24" ht="20.100000000000001" customHeight="1" x14ac:dyDescent="0.15">
      <c r="A15" s="467"/>
      <c r="B15" s="422"/>
      <c r="C15" s="423" t="s">
        <v>194</v>
      </c>
      <c r="D15" s="440"/>
      <c r="E15" s="476" t="str">
        <f t="shared" si="2"/>
        <v/>
      </c>
      <c r="F15" s="425"/>
      <c r="G15" s="425"/>
      <c r="H15" s="425"/>
      <c r="I15" s="426"/>
      <c r="J15" s="427">
        <f t="shared" si="3"/>
        <v>0</v>
      </c>
      <c r="K15" s="467"/>
      <c r="L15" s="422"/>
      <c r="M15" s="423" t="s">
        <v>194</v>
      </c>
      <c r="N15" s="440"/>
      <c r="O15" s="476" t="str">
        <f t="shared" si="0"/>
        <v/>
      </c>
      <c r="P15" s="425"/>
      <c r="Q15" s="425"/>
      <c r="R15" s="425"/>
      <c r="S15" s="426"/>
      <c r="T15" s="427">
        <f t="shared" si="1"/>
        <v>0</v>
      </c>
    </row>
    <row r="16" spans="1:24" ht="20.100000000000001" customHeight="1" x14ac:dyDescent="0.15">
      <c r="A16" s="467"/>
      <c r="B16" s="422"/>
      <c r="C16" s="423" t="s">
        <v>194</v>
      </c>
      <c r="D16" s="440"/>
      <c r="E16" s="476" t="str">
        <f t="shared" si="2"/>
        <v/>
      </c>
      <c r="F16" s="425"/>
      <c r="G16" s="425"/>
      <c r="H16" s="425"/>
      <c r="I16" s="426"/>
      <c r="J16" s="427">
        <f t="shared" si="3"/>
        <v>0</v>
      </c>
      <c r="K16" s="467"/>
      <c r="L16" s="422"/>
      <c r="M16" s="423" t="s">
        <v>194</v>
      </c>
      <c r="N16" s="440"/>
      <c r="O16" s="476" t="str">
        <f t="shared" si="0"/>
        <v/>
      </c>
      <c r="P16" s="425"/>
      <c r="Q16" s="425"/>
      <c r="R16" s="425"/>
      <c r="S16" s="426"/>
      <c r="T16" s="427">
        <f t="shared" si="1"/>
        <v>0</v>
      </c>
    </row>
    <row r="17" spans="1:20" ht="20.100000000000001" customHeight="1" x14ac:dyDescent="0.15">
      <c r="A17" s="467"/>
      <c r="B17" s="422"/>
      <c r="C17" s="423" t="s">
        <v>194</v>
      </c>
      <c r="D17" s="440"/>
      <c r="E17" s="476" t="str">
        <f t="shared" si="2"/>
        <v/>
      </c>
      <c r="F17" s="425"/>
      <c r="G17" s="425"/>
      <c r="H17" s="425"/>
      <c r="I17" s="426"/>
      <c r="J17" s="427">
        <f t="shared" si="3"/>
        <v>0</v>
      </c>
      <c r="K17" s="467"/>
      <c r="L17" s="422"/>
      <c r="M17" s="423" t="s">
        <v>194</v>
      </c>
      <c r="N17" s="440"/>
      <c r="O17" s="476" t="str">
        <f t="shared" si="0"/>
        <v/>
      </c>
      <c r="P17" s="425"/>
      <c r="Q17" s="425"/>
      <c r="R17" s="425"/>
      <c r="S17" s="426"/>
      <c r="T17" s="427">
        <f t="shared" si="1"/>
        <v>0</v>
      </c>
    </row>
    <row r="18" spans="1:20" ht="20.100000000000001" customHeight="1" x14ac:dyDescent="0.15">
      <c r="A18" s="467"/>
      <c r="B18" s="422"/>
      <c r="C18" s="423" t="s">
        <v>194</v>
      </c>
      <c r="D18" s="440"/>
      <c r="E18" s="476" t="str">
        <f t="shared" si="2"/>
        <v/>
      </c>
      <c r="F18" s="425"/>
      <c r="G18" s="425"/>
      <c r="H18" s="425"/>
      <c r="I18" s="426"/>
      <c r="J18" s="427">
        <f t="shared" si="3"/>
        <v>0</v>
      </c>
      <c r="K18" s="467"/>
      <c r="L18" s="422"/>
      <c r="M18" s="423" t="s">
        <v>194</v>
      </c>
      <c r="N18" s="440"/>
      <c r="O18" s="476" t="str">
        <f t="shared" si="0"/>
        <v/>
      </c>
      <c r="P18" s="425"/>
      <c r="Q18" s="425"/>
      <c r="R18" s="425"/>
      <c r="S18" s="426"/>
      <c r="T18" s="427">
        <f t="shared" si="1"/>
        <v>0</v>
      </c>
    </row>
    <row r="19" spans="1:20" ht="20.100000000000001" customHeight="1" x14ac:dyDescent="0.15">
      <c r="A19" s="467"/>
      <c r="B19" s="422"/>
      <c r="C19" s="423" t="s">
        <v>194</v>
      </c>
      <c r="D19" s="440"/>
      <c r="E19" s="476" t="str">
        <f t="shared" si="2"/>
        <v/>
      </c>
      <c r="F19" s="425"/>
      <c r="G19" s="425"/>
      <c r="H19" s="425"/>
      <c r="I19" s="426"/>
      <c r="J19" s="427">
        <f t="shared" si="3"/>
        <v>0</v>
      </c>
      <c r="K19" s="467"/>
      <c r="L19" s="422"/>
      <c r="M19" s="423" t="s">
        <v>194</v>
      </c>
      <c r="N19" s="440"/>
      <c r="O19" s="476" t="str">
        <f t="shared" si="0"/>
        <v/>
      </c>
      <c r="P19" s="425"/>
      <c r="Q19" s="425"/>
      <c r="R19" s="425"/>
      <c r="S19" s="426"/>
      <c r="T19" s="427">
        <f t="shared" si="1"/>
        <v>0</v>
      </c>
    </row>
    <row r="20" spans="1:20" ht="20.100000000000001" customHeight="1" x14ac:dyDescent="0.15">
      <c r="A20" s="467"/>
      <c r="B20" s="422"/>
      <c r="C20" s="423" t="s">
        <v>194</v>
      </c>
      <c r="D20" s="440"/>
      <c r="E20" s="476" t="str">
        <f t="shared" si="2"/>
        <v/>
      </c>
      <c r="F20" s="425"/>
      <c r="G20" s="425"/>
      <c r="H20" s="425"/>
      <c r="I20" s="426"/>
      <c r="J20" s="427">
        <f t="shared" si="3"/>
        <v>0</v>
      </c>
      <c r="K20" s="467"/>
      <c r="L20" s="422"/>
      <c r="M20" s="423" t="s">
        <v>194</v>
      </c>
      <c r="N20" s="440"/>
      <c r="O20" s="476" t="str">
        <f t="shared" si="0"/>
        <v/>
      </c>
      <c r="P20" s="425"/>
      <c r="Q20" s="425"/>
      <c r="R20" s="425"/>
      <c r="S20" s="426"/>
      <c r="T20" s="427">
        <f t="shared" si="1"/>
        <v>0</v>
      </c>
    </row>
    <row r="21" spans="1:20" ht="20.100000000000001" customHeight="1" x14ac:dyDescent="0.15">
      <c r="A21" s="467"/>
      <c r="B21" s="422"/>
      <c r="C21" s="423" t="s">
        <v>194</v>
      </c>
      <c r="D21" s="440"/>
      <c r="E21" s="476" t="str">
        <f t="shared" si="2"/>
        <v/>
      </c>
      <c r="F21" s="425"/>
      <c r="G21" s="425"/>
      <c r="H21" s="425"/>
      <c r="I21" s="426"/>
      <c r="J21" s="427">
        <f t="shared" si="3"/>
        <v>0</v>
      </c>
      <c r="K21" s="467"/>
      <c r="L21" s="422"/>
      <c r="M21" s="423" t="s">
        <v>194</v>
      </c>
      <c r="N21" s="440"/>
      <c r="O21" s="476" t="str">
        <f t="shared" si="0"/>
        <v/>
      </c>
      <c r="P21" s="425"/>
      <c r="Q21" s="425"/>
      <c r="R21" s="425"/>
      <c r="S21" s="426"/>
      <c r="T21" s="427">
        <f t="shared" si="1"/>
        <v>0</v>
      </c>
    </row>
    <row r="22" spans="1:20" ht="20.100000000000001" customHeight="1" x14ac:dyDescent="0.15">
      <c r="A22" s="467"/>
      <c r="B22" s="422"/>
      <c r="C22" s="423" t="s">
        <v>194</v>
      </c>
      <c r="D22" s="440"/>
      <c r="E22" s="476" t="str">
        <f t="shared" si="2"/>
        <v/>
      </c>
      <c r="F22" s="425"/>
      <c r="G22" s="425"/>
      <c r="H22" s="425"/>
      <c r="I22" s="426"/>
      <c r="J22" s="427">
        <f t="shared" si="3"/>
        <v>0</v>
      </c>
      <c r="K22" s="467"/>
      <c r="L22" s="422"/>
      <c r="M22" s="423" t="s">
        <v>194</v>
      </c>
      <c r="N22" s="440"/>
      <c r="O22" s="476" t="str">
        <f t="shared" si="0"/>
        <v/>
      </c>
      <c r="P22" s="425"/>
      <c r="Q22" s="425"/>
      <c r="R22" s="425"/>
      <c r="S22" s="426"/>
      <c r="T22" s="427">
        <f t="shared" si="1"/>
        <v>0</v>
      </c>
    </row>
    <row r="23" spans="1:20" ht="20.100000000000001" customHeight="1" x14ac:dyDescent="0.15">
      <c r="A23" s="467"/>
      <c r="B23" s="422"/>
      <c r="C23" s="423" t="s">
        <v>194</v>
      </c>
      <c r="D23" s="440"/>
      <c r="E23" s="476" t="str">
        <f t="shared" si="2"/>
        <v/>
      </c>
      <c r="F23" s="425"/>
      <c r="G23" s="425"/>
      <c r="H23" s="425"/>
      <c r="I23" s="426"/>
      <c r="J23" s="427">
        <f t="shared" si="3"/>
        <v>0</v>
      </c>
      <c r="K23" s="467"/>
      <c r="L23" s="422"/>
      <c r="M23" s="423" t="s">
        <v>194</v>
      </c>
      <c r="N23" s="440"/>
      <c r="O23" s="476" t="str">
        <f t="shared" si="0"/>
        <v/>
      </c>
      <c r="P23" s="425"/>
      <c r="Q23" s="425"/>
      <c r="R23" s="425"/>
      <c r="S23" s="426"/>
      <c r="T23" s="427">
        <f t="shared" si="1"/>
        <v>0</v>
      </c>
    </row>
    <row r="24" spans="1:20" ht="20.100000000000001" customHeight="1" x14ac:dyDescent="0.15">
      <c r="A24" s="467"/>
      <c r="B24" s="422"/>
      <c r="C24" s="423" t="s">
        <v>194</v>
      </c>
      <c r="D24" s="440"/>
      <c r="E24" s="476" t="str">
        <f t="shared" si="2"/>
        <v/>
      </c>
      <c r="F24" s="425"/>
      <c r="G24" s="425"/>
      <c r="H24" s="425"/>
      <c r="I24" s="426"/>
      <c r="J24" s="427">
        <f t="shared" si="3"/>
        <v>0</v>
      </c>
      <c r="K24" s="467"/>
      <c r="L24" s="422"/>
      <c r="M24" s="423" t="s">
        <v>194</v>
      </c>
      <c r="N24" s="440"/>
      <c r="O24" s="476" t="str">
        <f t="shared" si="0"/>
        <v/>
      </c>
      <c r="P24" s="425"/>
      <c r="Q24" s="425"/>
      <c r="R24" s="425"/>
      <c r="S24" s="426"/>
      <c r="T24" s="427">
        <f t="shared" si="1"/>
        <v>0</v>
      </c>
    </row>
    <row r="25" spans="1:20" ht="20.100000000000001" customHeight="1" x14ac:dyDescent="0.15">
      <c r="A25" s="467"/>
      <c r="B25" s="422"/>
      <c r="C25" s="423" t="s">
        <v>194</v>
      </c>
      <c r="D25" s="440"/>
      <c r="E25" s="476" t="str">
        <f t="shared" si="2"/>
        <v/>
      </c>
      <c r="F25" s="425"/>
      <c r="G25" s="425"/>
      <c r="H25" s="425"/>
      <c r="I25" s="426"/>
      <c r="J25" s="427">
        <f t="shared" si="3"/>
        <v>0</v>
      </c>
      <c r="K25" s="467"/>
      <c r="L25" s="422"/>
      <c r="M25" s="423" t="s">
        <v>194</v>
      </c>
      <c r="N25" s="440"/>
      <c r="O25" s="476" t="str">
        <f t="shared" si="0"/>
        <v/>
      </c>
      <c r="P25" s="425"/>
      <c r="Q25" s="425"/>
      <c r="R25" s="425"/>
      <c r="S25" s="426"/>
      <c r="T25" s="427">
        <f t="shared" si="1"/>
        <v>0</v>
      </c>
    </row>
    <row r="26" spans="1:20" ht="20.100000000000001" customHeight="1" x14ac:dyDescent="0.15">
      <c r="A26" s="467"/>
      <c r="B26" s="422"/>
      <c r="C26" s="423" t="s">
        <v>194</v>
      </c>
      <c r="D26" s="440"/>
      <c r="E26" s="476" t="str">
        <f t="shared" si="2"/>
        <v/>
      </c>
      <c r="F26" s="425"/>
      <c r="G26" s="425"/>
      <c r="H26" s="425"/>
      <c r="I26" s="426"/>
      <c r="J26" s="427">
        <f t="shared" si="3"/>
        <v>0</v>
      </c>
      <c r="K26" s="467"/>
      <c r="L26" s="422"/>
      <c r="M26" s="423" t="s">
        <v>194</v>
      </c>
      <c r="N26" s="440"/>
      <c r="O26" s="476" t="str">
        <f t="shared" si="0"/>
        <v/>
      </c>
      <c r="P26" s="425"/>
      <c r="Q26" s="425"/>
      <c r="R26" s="425"/>
      <c r="S26" s="426"/>
      <c r="T26" s="427">
        <f t="shared" si="1"/>
        <v>0</v>
      </c>
    </row>
    <row r="27" spans="1:20" ht="20.100000000000001" customHeight="1" x14ac:dyDescent="0.15">
      <c r="A27" s="467"/>
      <c r="B27" s="422"/>
      <c r="C27" s="423" t="s">
        <v>194</v>
      </c>
      <c r="D27" s="440"/>
      <c r="E27" s="476" t="str">
        <f t="shared" si="2"/>
        <v/>
      </c>
      <c r="F27" s="425"/>
      <c r="G27" s="425"/>
      <c r="H27" s="425"/>
      <c r="I27" s="426"/>
      <c r="J27" s="427">
        <f t="shared" si="3"/>
        <v>0</v>
      </c>
      <c r="K27" s="467"/>
      <c r="L27" s="422"/>
      <c r="M27" s="423" t="s">
        <v>194</v>
      </c>
      <c r="N27" s="440"/>
      <c r="O27" s="476" t="str">
        <f t="shared" si="0"/>
        <v/>
      </c>
      <c r="P27" s="425"/>
      <c r="Q27" s="425"/>
      <c r="R27" s="425"/>
      <c r="S27" s="426"/>
      <c r="T27" s="427">
        <f t="shared" si="1"/>
        <v>0</v>
      </c>
    </row>
    <row r="28" spans="1:20" ht="20.100000000000001" customHeight="1" x14ac:dyDescent="0.15">
      <c r="A28" s="467"/>
      <c r="B28" s="422"/>
      <c r="C28" s="423" t="s">
        <v>194</v>
      </c>
      <c r="D28" s="440"/>
      <c r="E28" s="476" t="str">
        <f t="shared" si="2"/>
        <v/>
      </c>
      <c r="F28" s="425"/>
      <c r="G28" s="425"/>
      <c r="H28" s="425"/>
      <c r="I28" s="426"/>
      <c r="J28" s="427">
        <f t="shared" si="3"/>
        <v>0</v>
      </c>
      <c r="K28" s="467"/>
      <c r="L28" s="422"/>
      <c r="M28" s="423" t="s">
        <v>194</v>
      </c>
      <c r="N28" s="440"/>
      <c r="O28" s="476" t="str">
        <f t="shared" si="0"/>
        <v/>
      </c>
      <c r="P28" s="425"/>
      <c r="Q28" s="425"/>
      <c r="R28" s="425"/>
      <c r="S28" s="426"/>
      <c r="T28" s="427">
        <f t="shared" si="1"/>
        <v>0</v>
      </c>
    </row>
    <row r="29" spans="1:20" ht="20.100000000000001" customHeight="1" x14ac:dyDescent="0.15">
      <c r="A29" s="467"/>
      <c r="B29" s="422"/>
      <c r="C29" s="423" t="s">
        <v>194</v>
      </c>
      <c r="D29" s="440"/>
      <c r="E29" s="476" t="str">
        <f t="shared" si="2"/>
        <v/>
      </c>
      <c r="F29" s="425"/>
      <c r="G29" s="425"/>
      <c r="H29" s="425"/>
      <c r="I29" s="426"/>
      <c r="J29" s="427">
        <f t="shared" si="3"/>
        <v>0</v>
      </c>
      <c r="K29" s="467"/>
      <c r="L29" s="422"/>
      <c r="M29" s="423" t="s">
        <v>194</v>
      </c>
      <c r="N29" s="440"/>
      <c r="O29" s="476" t="str">
        <f t="shared" si="0"/>
        <v/>
      </c>
      <c r="P29" s="425"/>
      <c r="Q29" s="425"/>
      <c r="R29" s="425"/>
      <c r="S29" s="426"/>
      <c r="T29" s="427">
        <f t="shared" si="1"/>
        <v>0</v>
      </c>
    </row>
    <row r="30" spans="1:20" ht="20.100000000000001" customHeight="1" x14ac:dyDescent="0.15">
      <c r="A30" s="467"/>
      <c r="B30" s="422"/>
      <c r="C30" s="423" t="s">
        <v>194</v>
      </c>
      <c r="D30" s="440"/>
      <c r="E30" s="476" t="str">
        <f t="shared" si="2"/>
        <v/>
      </c>
      <c r="F30" s="425"/>
      <c r="G30" s="425"/>
      <c r="H30" s="425"/>
      <c r="I30" s="426"/>
      <c r="J30" s="427">
        <f t="shared" si="3"/>
        <v>0</v>
      </c>
      <c r="K30" s="467"/>
      <c r="L30" s="422"/>
      <c r="M30" s="423" t="s">
        <v>194</v>
      </c>
      <c r="N30" s="440"/>
      <c r="O30" s="476" t="str">
        <f t="shared" si="0"/>
        <v/>
      </c>
      <c r="P30" s="425"/>
      <c r="Q30" s="425"/>
      <c r="R30" s="425"/>
      <c r="S30" s="426"/>
      <c r="T30" s="427">
        <f t="shared" si="1"/>
        <v>0</v>
      </c>
    </row>
    <row r="31" spans="1:20" ht="20.100000000000001" customHeight="1" x14ac:dyDescent="0.15">
      <c r="A31" s="467"/>
      <c r="B31" s="422"/>
      <c r="C31" s="423" t="s">
        <v>194</v>
      </c>
      <c r="D31" s="440"/>
      <c r="E31" s="476" t="str">
        <f t="shared" si="2"/>
        <v/>
      </c>
      <c r="F31" s="425"/>
      <c r="G31" s="425"/>
      <c r="H31" s="425"/>
      <c r="I31" s="426"/>
      <c r="J31" s="427">
        <f t="shared" si="3"/>
        <v>0</v>
      </c>
      <c r="K31" s="467"/>
      <c r="L31" s="422"/>
      <c r="M31" s="423" t="s">
        <v>194</v>
      </c>
      <c r="N31" s="440"/>
      <c r="O31" s="476" t="str">
        <f t="shared" si="0"/>
        <v/>
      </c>
      <c r="P31" s="425"/>
      <c r="Q31" s="425"/>
      <c r="R31" s="425"/>
      <c r="S31" s="426"/>
      <c r="T31" s="427">
        <f t="shared" si="1"/>
        <v>0</v>
      </c>
    </row>
    <row r="32" spans="1:20" ht="20.100000000000001" customHeight="1" x14ac:dyDescent="0.15">
      <c r="A32" s="467"/>
      <c r="B32" s="422"/>
      <c r="C32" s="423" t="s">
        <v>194</v>
      </c>
      <c r="D32" s="440"/>
      <c r="E32" s="476" t="str">
        <f t="shared" si="2"/>
        <v/>
      </c>
      <c r="F32" s="425"/>
      <c r="G32" s="425"/>
      <c r="H32" s="425"/>
      <c r="I32" s="426"/>
      <c r="J32" s="427">
        <f t="shared" si="3"/>
        <v>0</v>
      </c>
      <c r="K32" s="467"/>
      <c r="L32" s="422"/>
      <c r="M32" s="423" t="s">
        <v>194</v>
      </c>
      <c r="N32" s="440"/>
      <c r="O32" s="476" t="str">
        <f t="shared" si="0"/>
        <v/>
      </c>
      <c r="P32" s="425"/>
      <c r="Q32" s="425"/>
      <c r="R32" s="425"/>
      <c r="S32" s="426"/>
      <c r="T32" s="427">
        <f t="shared" si="1"/>
        <v>0</v>
      </c>
    </row>
    <row r="33" spans="1:20" ht="20.100000000000001" customHeight="1" x14ac:dyDescent="0.15">
      <c r="A33" s="467"/>
      <c r="B33" s="422"/>
      <c r="C33" s="423" t="s">
        <v>194</v>
      </c>
      <c r="D33" s="440"/>
      <c r="E33" s="476" t="str">
        <f t="shared" si="2"/>
        <v/>
      </c>
      <c r="F33" s="425"/>
      <c r="G33" s="425"/>
      <c r="H33" s="425"/>
      <c r="I33" s="426"/>
      <c r="J33" s="427">
        <f t="shared" si="3"/>
        <v>0</v>
      </c>
      <c r="K33" s="467"/>
      <c r="L33" s="422"/>
      <c r="M33" s="423" t="s">
        <v>194</v>
      </c>
      <c r="N33" s="440"/>
      <c r="O33" s="476" t="str">
        <f t="shared" si="0"/>
        <v/>
      </c>
      <c r="P33" s="425"/>
      <c r="Q33" s="425"/>
      <c r="R33" s="425"/>
      <c r="S33" s="426"/>
      <c r="T33" s="427">
        <f t="shared" si="1"/>
        <v>0</v>
      </c>
    </row>
    <row r="34" spans="1:20" ht="20.100000000000001" customHeight="1" x14ac:dyDescent="0.15">
      <c r="A34" s="467"/>
      <c r="B34" s="422"/>
      <c r="C34" s="423" t="s">
        <v>194</v>
      </c>
      <c r="D34" s="440"/>
      <c r="E34" s="476" t="str">
        <f t="shared" si="2"/>
        <v/>
      </c>
      <c r="F34" s="425"/>
      <c r="G34" s="425"/>
      <c r="H34" s="425"/>
      <c r="I34" s="426"/>
      <c r="J34" s="427">
        <f t="shared" si="3"/>
        <v>0</v>
      </c>
      <c r="K34" s="467"/>
      <c r="L34" s="422"/>
      <c r="M34" s="423" t="s">
        <v>194</v>
      </c>
      <c r="N34" s="440"/>
      <c r="O34" s="476" t="str">
        <f t="shared" si="0"/>
        <v/>
      </c>
      <c r="P34" s="425"/>
      <c r="Q34" s="425"/>
      <c r="R34" s="425"/>
      <c r="S34" s="426"/>
      <c r="T34" s="427">
        <f t="shared" si="1"/>
        <v>0</v>
      </c>
    </row>
    <row r="35" spans="1:20" ht="20.100000000000001" customHeight="1" x14ac:dyDescent="0.15">
      <c r="A35" s="467"/>
      <c r="B35" s="422"/>
      <c r="C35" s="423" t="s">
        <v>194</v>
      </c>
      <c r="D35" s="440"/>
      <c r="E35" s="476" t="str">
        <f t="shared" si="2"/>
        <v/>
      </c>
      <c r="F35" s="425"/>
      <c r="G35" s="425"/>
      <c r="H35" s="425"/>
      <c r="I35" s="426"/>
      <c r="J35" s="427">
        <f t="shared" si="3"/>
        <v>0</v>
      </c>
      <c r="K35" s="467"/>
      <c r="L35" s="422"/>
      <c r="M35" s="423" t="s">
        <v>194</v>
      </c>
      <c r="N35" s="440"/>
      <c r="O35" s="476" t="str">
        <f t="shared" si="0"/>
        <v/>
      </c>
      <c r="P35" s="425"/>
      <c r="Q35" s="425"/>
      <c r="R35" s="425"/>
      <c r="S35" s="426"/>
      <c r="T35" s="427">
        <f t="shared" si="1"/>
        <v>0</v>
      </c>
    </row>
    <row r="36" spans="1:20" ht="20.100000000000001" customHeight="1" x14ac:dyDescent="0.15">
      <c r="A36" s="467"/>
      <c r="B36" s="422"/>
      <c r="C36" s="423" t="s">
        <v>194</v>
      </c>
      <c r="D36" s="440"/>
      <c r="E36" s="476" t="str">
        <f t="shared" si="2"/>
        <v/>
      </c>
      <c r="F36" s="425"/>
      <c r="G36" s="425"/>
      <c r="H36" s="425"/>
      <c r="I36" s="426"/>
      <c r="J36" s="427">
        <f t="shared" si="3"/>
        <v>0</v>
      </c>
      <c r="K36" s="467"/>
      <c r="L36" s="422"/>
      <c r="M36" s="423" t="s">
        <v>194</v>
      </c>
      <c r="N36" s="440"/>
      <c r="O36" s="476" t="str">
        <f t="shared" si="0"/>
        <v/>
      </c>
      <c r="P36" s="425"/>
      <c r="Q36" s="425"/>
      <c r="R36" s="425"/>
      <c r="S36" s="426"/>
      <c r="T36" s="427">
        <f t="shared" si="1"/>
        <v>0</v>
      </c>
    </row>
    <row r="37" spans="1:20" ht="20.100000000000001" customHeight="1" x14ac:dyDescent="0.15">
      <c r="A37" s="467"/>
      <c r="B37" s="422"/>
      <c r="C37" s="423" t="s">
        <v>194</v>
      </c>
      <c r="D37" s="440"/>
      <c r="E37" s="476" t="str">
        <f t="shared" si="2"/>
        <v/>
      </c>
      <c r="F37" s="425"/>
      <c r="G37" s="425"/>
      <c r="H37" s="425"/>
      <c r="I37" s="426"/>
      <c r="J37" s="427">
        <f t="shared" si="3"/>
        <v>0</v>
      </c>
      <c r="K37" s="467"/>
      <c r="L37" s="422"/>
      <c r="M37" s="423" t="s">
        <v>194</v>
      </c>
      <c r="N37" s="440"/>
      <c r="O37" s="476" t="str">
        <f t="shared" si="0"/>
        <v/>
      </c>
      <c r="P37" s="425"/>
      <c r="Q37" s="425"/>
      <c r="R37" s="425"/>
      <c r="S37" s="426"/>
      <c r="T37" s="427">
        <f t="shared" si="1"/>
        <v>0</v>
      </c>
    </row>
    <row r="38" spans="1:20" s="4" customFormat="1" ht="20.100000000000001" customHeight="1" x14ac:dyDescent="0.15">
      <c r="A38" s="467"/>
      <c r="B38" s="422"/>
      <c r="C38" s="423" t="s">
        <v>194</v>
      </c>
      <c r="D38" s="440"/>
      <c r="E38" s="476" t="str">
        <f t="shared" si="2"/>
        <v/>
      </c>
      <c r="F38" s="425"/>
      <c r="G38" s="425"/>
      <c r="H38" s="425"/>
      <c r="I38" s="426"/>
      <c r="J38" s="427">
        <f t="shared" si="3"/>
        <v>0</v>
      </c>
      <c r="K38" s="467"/>
      <c r="L38" s="422"/>
      <c r="M38" s="423" t="s">
        <v>194</v>
      </c>
      <c r="N38" s="440"/>
      <c r="O38" s="476" t="str">
        <f t="shared" si="0"/>
        <v/>
      </c>
      <c r="P38" s="425"/>
      <c r="Q38" s="425"/>
      <c r="R38" s="425"/>
      <c r="S38" s="426"/>
      <c r="T38" s="427">
        <f t="shared" si="1"/>
        <v>0</v>
      </c>
    </row>
    <row r="39" spans="1:20" ht="20.100000000000001" customHeight="1" x14ac:dyDescent="0.15">
      <c r="A39" s="467"/>
      <c r="B39" s="422"/>
      <c r="C39" s="423" t="s">
        <v>194</v>
      </c>
      <c r="D39" s="440"/>
      <c r="E39" s="476" t="str">
        <f t="shared" si="2"/>
        <v/>
      </c>
      <c r="F39" s="425"/>
      <c r="G39" s="425"/>
      <c r="H39" s="425"/>
      <c r="I39" s="426"/>
      <c r="J39" s="427">
        <f t="shared" si="3"/>
        <v>0</v>
      </c>
      <c r="K39" s="467"/>
      <c r="L39" s="422"/>
      <c r="M39" s="423" t="s">
        <v>194</v>
      </c>
      <c r="N39" s="440"/>
      <c r="O39" s="476" t="str">
        <f t="shared" si="0"/>
        <v/>
      </c>
      <c r="P39" s="425"/>
      <c r="Q39" s="425"/>
      <c r="R39" s="425"/>
      <c r="S39" s="426"/>
      <c r="T39" s="427">
        <f t="shared" si="1"/>
        <v>0</v>
      </c>
    </row>
    <row r="40" spans="1:20" s="437" customFormat="1" ht="20.100000000000001" customHeight="1" thickBot="1" x14ac:dyDescent="0.2">
      <c r="A40" s="467"/>
      <c r="B40" s="422"/>
      <c r="C40" s="423" t="s">
        <v>194</v>
      </c>
      <c r="D40" s="441"/>
      <c r="E40" s="477" t="str">
        <f t="shared" si="2"/>
        <v/>
      </c>
      <c r="F40" s="425"/>
      <c r="G40" s="425"/>
      <c r="H40" s="425"/>
      <c r="I40" s="426"/>
      <c r="J40" s="427">
        <f t="shared" si="3"/>
        <v>0</v>
      </c>
      <c r="K40" s="467"/>
      <c r="L40" s="422"/>
      <c r="M40" s="423" t="s">
        <v>194</v>
      </c>
      <c r="N40" s="440"/>
      <c r="O40" s="477" t="str">
        <f t="shared" si="0"/>
        <v/>
      </c>
      <c r="P40" s="425"/>
      <c r="Q40" s="425"/>
      <c r="R40" s="425"/>
      <c r="S40" s="426"/>
      <c r="T40" s="431">
        <f t="shared" si="1"/>
        <v>0</v>
      </c>
    </row>
    <row r="41" spans="1:20" s="4" customFormat="1" ht="20.100000000000001" customHeight="1" thickBot="1" x14ac:dyDescent="0.2">
      <c r="A41" s="1575" t="s">
        <v>195</v>
      </c>
      <c r="B41" s="1576"/>
      <c r="C41" s="1576"/>
      <c r="D41" s="1576"/>
      <c r="E41" s="1577"/>
      <c r="F41" s="428">
        <f t="shared" ref="F41:I41" si="4">SUM(F9:F40)</f>
        <v>0</v>
      </c>
      <c r="G41" s="428">
        <f t="shared" si="4"/>
        <v>0</v>
      </c>
      <c r="H41" s="428">
        <f t="shared" si="4"/>
        <v>0</v>
      </c>
      <c r="I41" s="429">
        <f t="shared" si="4"/>
        <v>0</v>
      </c>
      <c r="J41" s="430">
        <f t="shared" si="3"/>
        <v>0</v>
      </c>
      <c r="K41" s="1572" t="s">
        <v>195</v>
      </c>
      <c r="L41" s="1573"/>
      <c r="M41" s="1573"/>
      <c r="N41" s="1573"/>
      <c r="O41" s="1574"/>
      <c r="P41" s="432">
        <f>SUM(P5:P40)</f>
        <v>0</v>
      </c>
      <c r="Q41" s="432">
        <f>SUM(Q5:Q40)</f>
        <v>0</v>
      </c>
      <c r="R41" s="432">
        <f>SUM(R5:R40)</f>
        <v>0</v>
      </c>
      <c r="S41" s="433">
        <f>SUM(S5:S40)</f>
        <v>0</v>
      </c>
      <c r="T41" s="434">
        <f t="shared" si="1"/>
        <v>0</v>
      </c>
    </row>
    <row r="42" spans="1:20" s="238" customFormat="1" ht="20.100000000000001" hidden="1" customHeight="1" outlineLevel="1" x14ac:dyDescent="0.15">
      <c r="A42" s="237"/>
      <c r="C42" s="239"/>
      <c r="D42" s="239"/>
      <c r="F42" s="240">
        <f>SUMIF($E$14:$E$40,$E$11,F$14:F$40)</f>
        <v>0</v>
      </c>
      <c r="G42" s="240">
        <f>SUMIF($E$14:$E$40,$E$11,G$14:G$40)</f>
        <v>0</v>
      </c>
      <c r="H42" s="240">
        <f>SUMIF($E$14:$E$40,$E$11,H$14:H$40)</f>
        <v>0</v>
      </c>
      <c r="I42" s="240">
        <f>SUMIF($E$14:$E$40,$E$11,I$14:I$40)</f>
        <v>0</v>
      </c>
      <c r="J42" s="241"/>
      <c r="K42" s="232"/>
      <c r="L42"/>
      <c r="M42" s="230"/>
      <c r="N42" s="230"/>
      <c r="O42"/>
      <c r="P42" s="240">
        <f>SUMIF($O$5:$O$41,$E$11,P$5:P$41)</f>
        <v>0</v>
      </c>
      <c r="Q42" s="240">
        <f>SUMIF($O$5:$O$41,$E$11,Q$5:Q$41)</f>
        <v>0</v>
      </c>
      <c r="R42" s="240">
        <f>SUMIF($O$5:$O$41,$E$11,R$5:R$41)</f>
        <v>0</v>
      </c>
      <c r="S42" s="240">
        <f>SUMIF($O$5:$O$41,$E$11,S$5:S$41)</f>
        <v>0</v>
      </c>
      <c r="T42" s="241"/>
    </row>
    <row r="43" spans="1:20" ht="20.100000000000001" customHeight="1" collapsed="1" x14ac:dyDescent="0.15">
      <c r="K43" s="437"/>
      <c r="L43" s="437"/>
      <c r="M43" s="437"/>
      <c r="N43" s="437"/>
      <c r="O43" s="437"/>
    </row>
    <row r="44" spans="1:20" ht="20.100000000000001" customHeight="1" x14ac:dyDescent="0.15">
      <c r="K44" s="4"/>
      <c r="L44" s="4"/>
      <c r="M44" s="4"/>
      <c r="N44" s="4"/>
      <c r="O44" s="4"/>
    </row>
    <row r="45" spans="1:20" ht="20.100000000000001" customHeight="1" x14ac:dyDescent="0.15">
      <c r="K45" s="237"/>
      <c r="L45" s="238"/>
      <c r="M45" s="239"/>
      <c r="N45" s="239"/>
      <c r="O45" s="238"/>
    </row>
    <row r="46" spans="1:20" ht="20.100000000000001" customHeight="1" x14ac:dyDescent="0.15"/>
    <row r="47" spans="1:20" ht="20.100000000000001" customHeight="1" x14ac:dyDescent="0.15"/>
    <row r="48" spans="1:20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</sheetData>
  <mergeCells count="14">
    <mergeCell ref="K41:O41"/>
    <mergeCell ref="A41:E41"/>
    <mergeCell ref="B7:J7"/>
    <mergeCell ref="B8:D8"/>
    <mergeCell ref="X8:X9"/>
    <mergeCell ref="B1:I2"/>
    <mergeCell ref="K1:T2"/>
    <mergeCell ref="A4:A5"/>
    <mergeCell ref="B4:C5"/>
    <mergeCell ref="D4:D5"/>
    <mergeCell ref="E4:G5"/>
    <mergeCell ref="I4:J4"/>
    <mergeCell ref="L4:N4"/>
    <mergeCell ref="I5:J5"/>
  </mergeCells>
  <phoneticPr fontId="2"/>
  <printOptions horizontalCentered="1"/>
  <pageMargins left="0.39370078740157483" right="0.39370078740157483" top="0.59055118110236227" bottom="0.39370078740157483" header="0" footer="7.874015748031496E-2"/>
  <pageSetup paperSize="9" orientation="portrait" r:id="rId1"/>
  <headerFooter>
    <oddFooter>&amp;P 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AW77"/>
  <sheetViews>
    <sheetView showGridLines="0" showZeros="0" topLeftCell="A28" zoomScale="55" zoomScaleNormal="55" workbookViewId="0">
      <selection activeCell="K62" sqref="K62"/>
    </sheetView>
  </sheetViews>
  <sheetFormatPr defaultColWidth="8.75" defaultRowHeight="13.5" x14ac:dyDescent="0.15"/>
  <cols>
    <col min="1" max="49" width="2.625" style="271" customWidth="1"/>
    <col min="50" max="16384" width="8.75" style="204"/>
  </cols>
  <sheetData>
    <row r="1" spans="2:49" x14ac:dyDescent="0.15">
      <c r="B1" s="294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295"/>
      <c r="AS1" s="295"/>
      <c r="AT1" s="295"/>
      <c r="AU1" s="295"/>
      <c r="AV1" s="296"/>
      <c r="AW1" s="272"/>
    </row>
    <row r="2" spans="2:49" x14ac:dyDescent="0.15">
      <c r="B2" s="299"/>
      <c r="C2" s="272"/>
      <c r="D2" s="272"/>
      <c r="E2" s="272"/>
      <c r="F2" s="272"/>
      <c r="G2" s="272"/>
      <c r="H2" s="272"/>
      <c r="I2" s="272"/>
      <c r="J2" s="272"/>
      <c r="K2" s="1579" t="s">
        <v>212</v>
      </c>
      <c r="L2" s="1579"/>
      <c r="M2" s="1579"/>
      <c r="N2" s="1579"/>
      <c r="O2" s="1579"/>
      <c r="P2" s="1579"/>
      <c r="Q2" s="1579"/>
      <c r="R2" s="1579"/>
      <c r="S2" s="1579"/>
      <c r="T2" s="1579"/>
      <c r="U2" s="1579"/>
      <c r="V2" s="1579"/>
      <c r="W2" s="1579"/>
      <c r="X2" s="1579"/>
      <c r="Y2" s="1579"/>
      <c r="Z2" s="1579"/>
      <c r="AA2" s="1579"/>
      <c r="AB2" s="1579"/>
      <c r="AC2" s="1579"/>
      <c r="AD2" s="1579"/>
      <c r="AE2" s="1579"/>
      <c r="AF2" s="1579"/>
      <c r="AG2" s="1579"/>
      <c r="AH2" s="1579"/>
      <c r="AI2" s="1579"/>
      <c r="AJ2" s="1579"/>
      <c r="AK2" s="1579"/>
      <c r="AL2" s="1579"/>
      <c r="AM2" s="1579"/>
      <c r="AN2" s="273"/>
      <c r="AO2" s="273"/>
      <c r="AP2" s="273"/>
      <c r="AQ2" s="273"/>
      <c r="AR2" s="273"/>
      <c r="AS2" s="273"/>
      <c r="AT2" s="273"/>
      <c r="AU2" s="273"/>
      <c r="AV2" s="302"/>
      <c r="AW2" s="273"/>
    </row>
    <row r="3" spans="2:49" x14ac:dyDescent="0.15">
      <c r="B3" s="299"/>
      <c r="C3" s="272"/>
      <c r="D3" s="272"/>
      <c r="E3" s="272"/>
      <c r="F3" s="272"/>
      <c r="G3" s="272"/>
      <c r="H3" s="272"/>
      <c r="I3" s="272"/>
      <c r="J3" s="272"/>
      <c r="K3" s="1579"/>
      <c r="L3" s="1579"/>
      <c r="M3" s="1579"/>
      <c r="N3" s="1579"/>
      <c r="O3" s="1579"/>
      <c r="P3" s="1579"/>
      <c r="Q3" s="1579"/>
      <c r="R3" s="1579"/>
      <c r="S3" s="1579"/>
      <c r="T3" s="1579"/>
      <c r="U3" s="1579"/>
      <c r="V3" s="1579"/>
      <c r="W3" s="1579"/>
      <c r="X3" s="1579"/>
      <c r="Y3" s="1579"/>
      <c r="Z3" s="1579"/>
      <c r="AA3" s="1579"/>
      <c r="AB3" s="1579"/>
      <c r="AC3" s="1579"/>
      <c r="AD3" s="1579"/>
      <c r="AE3" s="1579"/>
      <c r="AF3" s="1579"/>
      <c r="AG3" s="1579"/>
      <c r="AH3" s="1579"/>
      <c r="AI3" s="1579"/>
      <c r="AJ3" s="1579"/>
      <c r="AK3" s="1579"/>
      <c r="AL3" s="1579"/>
      <c r="AM3" s="1579"/>
      <c r="AN3" s="274"/>
      <c r="AO3" s="274"/>
      <c r="AP3" s="274"/>
      <c r="AQ3" s="274"/>
      <c r="AR3" s="274"/>
      <c r="AS3" s="274"/>
      <c r="AT3" s="274"/>
      <c r="AU3" s="274"/>
      <c r="AV3" s="303"/>
      <c r="AW3" s="274"/>
    </row>
    <row r="4" spans="2:49" ht="12.95" customHeight="1" thickBot="1" x14ac:dyDescent="0.2">
      <c r="B4" s="304"/>
      <c r="C4" s="305"/>
      <c r="D4" s="305"/>
      <c r="E4" s="305"/>
      <c r="F4" s="305"/>
      <c r="G4" s="305"/>
      <c r="H4" s="305"/>
      <c r="I4" s="305"/>
      <c r="J4" s="305"/>
      <c r="K4" s="1580"/>
      <c r="L4" s="1580"/>
      <c r="M4" s="1580"/>
      <c r="N4" s="1580"/>
      <c r="O4" s="1580"/>
      <c r="P4" s="1580"/>
      <c r="Q4" s="1580"/>
      <c r="R4" s="1580"/>
      <c r="S4" s="1580"/>
      <c r="T4" s="1580"/>
      <c r="U4" s="1580"/>
      <c r="V4" s="1580"/>
      <c r="W4" s="1580"/>
      <c r="X4" s="1580"/>
      <c r="Y4" s="1580"/>
      <c r="Z4" s="1580"/>
      <c r="AA4" s="1580"/>
      <c r="AB4" s="1580"/>
      <c r="AC4" s="1580"/>
      <c r="AD4" s="1580"/>
      <c r="AE4" s="1580"/>
      <c r="AF4" s="1580"/>
      <c r="AG4" s="1580"/>
      <c r="AH4" s="1580"/>
      <c r="AI4" s="1580"/>
      <c r="AJ4" s="1580"/>
      <c r="AK4" s="1580"/>
      <c r="AL4" s="1580"/>
      <c r="AM4" s="1580"/>
      <c r="AN4" s="306"/>
      <c r="AO4" s="306"/>
      <c r="AP4" s="306"/>
      <c r="AQ4" s="306"/>
      <c r="AR4" s="306"/>
      <c r="AS4" s="306"/>
      <c r="AT4" s="306"/>
      <c r="AU4" s="306"/>
      <c r="AV4" s="307"/>
      <c r="AW4" s="273"/>
    </row>
    <row r="5" spans="2:49" ht="12.95" customHeight="1" thickTop="1" x14ac:dyDescent="0.15">
      <c r="B5" s="288"/>
      <c r="C5" s="286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  <c r="AK5" s="286"/>
      <c r="AL5" s="286"/>
      <c r="AM5" s="286"/>
      <c r="AN5" s="286"/>
      <c r="AO5" s="286"/>
      <c r="AP5" s="286"/>
      <c r="AQ5" s="286"/>
      <c r="AR5" s="286"/>
      <c r="AS5" s="286"/>
      <c r="AT5" s="286"/>
      <c r="AU5" s="286"/>
      <c r="AV5" s="289"/>
      <c r="AW5" s="272"/>
    </row>
    <row r="6" spans="2:49" ht="17.100000000000001" customHeight="1" x14ac:dyDescent="0.15">
      <c r="B6" s="288"/>
      <c r="C6" s="285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5"/>
      <c r="AF6" s="285"/>
      <c r="AG6" s="285"/>
      <c r="AH6" s="285"/>
      <c r="AI6" s="285"/>
      <c r="AJ6" s="285"/>
      <c r="AK6" s="286"/>
      <c r="AL6" s="286"/>
      <c r="AM6" s="285"/>
      <c r="AN6" s="285"/>
      <c r="AO6" s="286"/>
      <c r="AP6" s="286"/>
      <c r="AQ6" s="285"/>
      <c r="AR6" s="285"/>
      <c r="AS6" s="286"/>
      <c r="AT6" s="286"/>
      <c r="AU6" s="286"/>
      <c r="AV6" s="289"/>
      <c r="AW6" s="272"/>
    </row>
    <row r="7" spans="2:49" ht="14.25" x14ac:dyDescent="0.15">
      <c r="B7" s="288"/>
      <c r="C7" s="285"/>
      <c r="S7" s="285"/>
      <c r="T7" s="286"/>
      <c r="U7" s="286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5"/>
      <c r="AH7" s="285"/>
      <c r="AI7" s="285"/>
      <c r="AJ7" s="285"/>
      <c r="AK7" s="285"/>
      <c r="AL7" s="285"/>
      <c r="AM7" s="285"/>
      <c r="AN7" s="285"/>
      <c r="AO7" s="285"/>
      <c r="AP7" s="285"/>
      <c r="AQ7" s="285"/>
      <c r="AR7" s="285"/>
      <c r="AS7" s="285"/>
      <c r="AT7" s="285"/>
      <c r="AU7" s="286"/>
      <c r="AV7" s="289"/>
      <c r="AW7" s="272"/>
    </row>
    <row r="8" spans="2:49" ht="14.25" x14ac:dyDescent="0.15">
      <c r="B8" s="288"/>
      <c r="C8" s="285"/>
      <c r="D8" s="285"/>
      <c r="S8" s="285"/>
      <c r="T8" s="285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5"/>
      <c r="AH8" s="285"/>
      <c r="AI8" s="285"/>
      <c r="AJ8" s="285"/>
      <c r="AK8" s="308"/>
      <c r="AL8" s="308"/>
      <c r="AM8" s="285"/>
      <c r="AN8" s="285"/>
      <c r="AO8" s="308"/>
      <c r="AP8" s="308"/>
      <c r="AQ8" s="285"/>
      <c r="AR8" s="285"/>
      <c r="AS8" s="308"/>
      <c r="AT8" s="308"/>
      <c r="AU8" s="286"/>
      <c r="AV8" s="289"/>
      <c r="AW8" s="272"/>
    </row>
    <row r="9" spans="2:49" ht="14.25" x14ac:dyDescent="0.15">
      <c r="B9" s="288"/>
      <c r="C9" s="285"/>
      <c r="D9" s="275"/>
      <c r="S9" s="275"/>
      <c r="T9" s="285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286"/>
      <c r="AF9" s="286"/>
      <c r="AG9" s="286"/>
      <c r="AH9" s="286"/>
      <c r="AI9" s="286"/>
      <c r="AJ9" s="286"/>
      <c r="AK9" s="286"/>
      <c r="AL9" s="286"/>
      <c r="AM9" s="286"/>
      <c r="AN9" s="286"/>
      <c r="AO9" s="286"/>
      <c r="AP9" s="286"/>
      <c r="AQ9" s="286"/>
      <c r="AR9" s="286"/>
      <c r="AS9" s="286"/>
      <c r="AT9" s="286"/>
      <c r="AU9" s="286"/>
      <c r="AV9" s="289"/>
      <c r="AW9" s="272"/>
    </row>
    <row r="10" spans="2:49" ht="14.25" x14ac:dyDescent="0.15">
      <c r="B10" s="288"/>
      <c r="C10" s="286"/>
      <c r="D10" s="275"/>
      <c r="E10" s="1303" t="s">
        <v>213</v>
      </c>
      <c r="F10" s="1303"/>
      <c r="G10" s="1303"/>
      <c r="H10" s="1303"/>
      <c r="I10" s="1303"/>
      <c r="J10" s="1303"/>
      <c r="K10" s="1303"/>
      <c r="L10" s="1303"/>
      <c r="M10" s="1303"/>
      <c r="N10" s="1303"/>
      <c r="O10" s="1303"/>
      <c r="P10" s="1303"/>
      <c r="Q10" s="1303"/>
      <c r="R10" s="1303"/>
      <c r="AM10" s="285"/>
      <c r="AN10" s="285"/>
      <c r="AO10" s="285"/>
      <c r="AP10" s="285"/>
      <c r="AQ10" s="285"/>
      <c r="AR10" s="285"/>
      <c r="AS10" s="285"/>
      <c r="AT10" s="285"/>
      <c r="AU10" s="285"/>
      <c r="AV10" s="300"/>
      <c r="AW10" s="276"/>
    </row>
    <row r="11" spans="2:49" ht="14.25" x14ac:dyDescent="0.15">
      <c r="B11" s="288"/>
      <c r="C11" s="286"/>
      <c r="D11" s="286"/>
      <c r="E11" s="1303"/>
      <c r="F11" s="1303"/>
      <c r="G11" s="1303"/>
      <c r="H11" s="1303"/>
      <c r="I11" s="1303"/>
      <c r="J11" s="1303"/>
      <c r="K11" s="1303"/>
      <c r="L11" s="1303"/>
      <c r="M11" s="1303"/>
      <c r="N11" s="1303"/>
      <c r="O11" s="1303"/>
      <c r="P11" s="1303"/>
      <c r="Q11" s="1303"/>
      <c r="R11" s="1303"/>
      <c r="AM11" s="290"/>
      <c r="AN11" s="290"/>
      <c r="AO11" s="290"/>
      <c r="AP11" s="290"/>
      <c r="AQ11" s="290"/>
      <c r="AR11" s="290"/>
      <c r="AS11" s="290"/>
      <c r="AT11" s="290"/>
      <c r="AU11" s="290"/>
      <c r="AV11" s="309"/>
      <c r="AW11" s="310"/>
    </row>
    <row r="12" spans="2:49" ht="14.1" customHeight="1" x14ac:dyDescent="0.15">
      <c r="B12" s="288"/>
      <c r="C12" s="285"/>
      <c r="D12" s="285"/>
      <c r="E12" s="1303"/>
      <c r="F12" s="1303"/>
      <c r="G12" s="1303"/>
      <c r="H12" s="1303"/>
      <c r="I12" s="1303"/>
      <c r="J12" s="1303"/>
      <c r="K12" s="1303"/>
      <c r="L12" s="1303"/>
      <c r="M12" s="1303"/>
      <c r="N12" s="1303"/>
      <c r="O12" s="1303"/>
      <c r="P12" s="1303"/>
      <c r="Q12" s="1303"/>
      <c r="R12" s="1303"/>
      <c r="AT12" s="285"/>
      <c r="AU12" s="285"/>
      <c r="AV12" s="300"/>
      <c r="AW12" s="310"/>
    </row>
    <row r="13" spans="2:49" ht="14.1" customHeight="1" x14ac:dyDescent="0.15">
      <c r="B13" s="288"/>
      <c r="C13" s="285"/>
      <c r="D13" s="285"/>
      <c r="AT13" s="285"/>
      <c r="AU13" s="285"/>
      <c r="AV13" s="300"/>
      <c r="AW13" s="310"/>
    </row>
    <row r="14" spans="2:49" ht="14.1" customHeight="1" x14ac:dyDescent="0.15">
      <c r="B14" s="288"/>
      <c r="C14" s="285"/>
      <c r="D14" s="285"/>
      <c r="E14" s="285"/>
      <c r="AT14" s="290"/>
      <c r="AU14" s="290"/>
      <c r="AV14" s="309"/>
      <c r="AW14" s="310"/>
    </row>
    <row r="15" spans="2:49" ht="14.25" x14ac:dyDescent="0.15">
      <c r="B15" s="288"/>
      <c r="C15" s="285"/>
      <c r="D15" s="285"/>
      <c r="AT15" s="285"/>
      <c r="AU15" s="285"/>
      <c r="AV15" s="300"/>
      <c r="AW15" s="276"/>
    </row>
    <row r="16" spans="2:49" ht="14.25" x14ac:dyDescent="0.15">
      <c r="B16" s="288"/>
      <c r="C16" s="285"/>
      <c r="D16" s="285"/>
      <c r="F16" s="1587" t="s">
        <v>233</v>
      </c>
      <c r="G16" s="1587"/>
      <c r="H16" s="1587"/>
      <c r="I16" s="1587"/>
      <c r="J16" s="1587"/>
      <c r="K16" s="1587"/>
      <c r="L16" s="1587"/>
      <c r="M16" s="1587"/>
      <c r="N16" s="1587"/>
      <c r="O16" s="1587"/>
      <c r="P16" s="1587"/>
      <c r="Q16" s="1587"/>
      <c r="R16" s="1587"/>
      <c r="S16" s="1587"/>
      <c r="T16" s="1587"/>
      <c r="U16" s="1587"/>
      <c r="V16" s="1587"/>
      <c r="W16" s="1587"/>
      <c r="X16" s="1587"/>
      <c r="Y16" s="1587"/>
      <c r="Z16" s="1587"/>
      <c r="AA16" s="1587"/>
      <c r="AB16" s="1587"/>
      <c r="AC16" s="1587"/>
      <c r="AD16" s="1587"/>
      <c r="AE16" s="1587"/>
      <c r="AF16" s="1587"/>
      <c r="AG16" s="1587"/>
      <c r="AH16" s="1587"/>
      <c r="AI16" s="1587"/>
      <c r="AJ16" s="1587"/>
      <c r="AK16" s="1587"/>
      <c r="AL16" s="1587"/>
      <c r="AM16" s="1587"/>
      <c r="AN16" s="1587"/>
      <c r="AO16" s="1587"/>
      <c r="AP16" s="1587"/>
      <c r="AT16" s="285"/>
      <c r="AU16" s="285"/>
      <c r="AV16" s="300"/>
      <c r="AW16" s="276"/>
    </row>
    <row r="17" spans="2:49" ht="14.25" x14ac:dyDescent="0.15">
      <c r="B17" s="288"/>
      <c r="C17" s="285"/>
      <c r="D17" s="285"/>
      <c r="F17" s="1587"/>
      <c r="G17" s="1587"/>
      <c r="H17" s="1587"/>
      <c r="I17" s="1587"/>
      <c r="J17" s="1587"/>
      <c r="K17" s="1587"/>
      <c r="L17" s="1587"/>
      <c r="M17" s="1587"/>
      <c r="N17" s="1587"/>
      <c r="O17" s="1587"/>
      <c r="P17" s="1587"/>
      <c r="Q17" s="1587"/>
      <c r="R17" s="1587"/>
      <c r="S17" s="1587"/>
      <c r="T17" s="1587"/>
      <c r="U17" s="1587"/>
      <c r="V17" s="1587"/>
      <c r="W17" s="1587"/>
      <c r="X17" s="1587"/>
      <c r="Y17" s="1587"/>
      <c r="Z17" s="1587"/>
      <c r="AA17" s="1587"/>
      <c r="AB17" s="1587"/>
      <c r="AC17" s="1587"/>
      <c r="AD17" s="1587"/>
      <c r="AE17" s="1587"/>
      <c r="AF17" s="1587"/>
      <c r="AG17" s="1587"/>
      <c r="AH17" s="1587"/>
      <c r="AI17" s="1587"/>
      <c r="AJ17" s="1587"/>
      <c r="AK17" s="1587"/>
      <c r="AL17" s="1587"/>
      <c r="AM17" s="1587"/>
      <c r="AN17" s="1587"/>
      <c r="AO17" s="1587"/>
      <c r="AP17" s="1587"/>
      <c r="AS17" s="285"/>
      <c r="AT17" s="285"/>
      <c r="AU17" s="285"/>
      <c r="AV17" s="300"/>
      <c r="AW17" s="276"/>
    </row>
    <row r="18" spans="2:49" ht="14.1" customHeight="1" x14ac:dyDescent="0.15">
      <c r="B18" s="288"/>
      <c r="C18" s="285"/>
      <c r="D18" s="285"/>
      <c r="F18" s="1587"/>
      <c r="G18" s="1587"/>
      <c r="H18" s="1587"/>
      <c r="I18" s="1587"/>
      <c r="J18" s="1587"/>
      <c r="K18" s="1587"/>
      <c r="L18" s="1587"/>
      <c r="M18" s="1587"/>
      <c r="N18" s="1587"/>
      <c r="O18" s="1587"/>
      <c r="P18" s="1587"/>
      <c r="Q18" s="1587"/>
      <c r="R18" s="1587"/>
      <c r="S18" s="1587"/>
      <c r="T18" s="1587"/>
      <c r="U18" s="1587"/>
      <c r="V18" s="1587"/>
      <c r="W18" s="1587"/>
      <c r="X18" s="1587"/>
      <c r="Y18" s="1587"/>
      <c r="Z18" s="1587"/>
      <c r="AA18" s="1587"/>
      <c r="AB18" s="1587"/>
      <c r="AC18" s="1587"/>
      <c r="AD18" s="1587"/>
      <c r="AE18" s="1587"/>
      <c r="AF18" s="1587"/>
      <c r="AG18" s="1587"/>
      <c r="AH18" s="1587"/>
      <c r="AI18" s="1587"/>
      <c r="AJ18" s="1587"/>
      <c r="AK18" s="1587"/>
      <c r="AL18" s="1587"/>
      <c r="AM18" s="1587"/>
      <c r="AN18" s="1587"/>
      <c r="AO18" s="1587"/>
      <c r="AP18" s="1587"/>
      <c r="AT18" s="285"/>
      <c r="AU18" s="285"/>
      <c r="AV18" s="300"/>
      <c r="AW18" s="276"/>
    </row>
    <row r="19" spans="2:49" ht="14.1" customHeight="1" x14ac:dyDescent="0.15">
      <c r="B19" s="288"/>
      <c r="C19" s="285"/>
      <c r="D19" s="285"/>
      <c r="F19" s="1587"/>
      <c r="G19" s="1587"/>
      <c r="H19" s="1587"/>
      <c r="I19" s="1587"/>
      <c r="J19" s="1587"/>
      <c r="K19" s="1587"/>
      <c r="L19" s="1587"/>
      <c r="M19" s="1587"/>
      <c r="N19" s="1587"/>
      <c r="O19" s="1587"/>
      <c r="P19" s="1587"/>
      <c r="Q19" s="1587"/>
      <c r="R19" s="1587"/>
      <c r="S19" s="1587"/>
      <c r="T19" s="1587"/>
      <c r="U19" s="1587"/>
      <c r="V19" s="1587"/>
      <c r="W19" s="1587"/>
      <c r="X19" s="1587"/>
      <c r="Y19" s="1587"/>
      <c r="Z19" s="1587"/>
      <c r="AA19" s="1587"/>
      <c r="AB19" s="1587"/>
      <c r="AC19" s="1587"/>
      <c r="AD19" s="1587"/>
      <c r="AE19" s="1587"/>
      <c r="AF19" s="1587"/>
      <c r="AG19" s="1587"/>
      <c r="AH19" s="1587"/>
      <c r="AI19" s="1587"/>
      <c r="AJ19" s="1587"/>
      <c r="AK19" s="1587"/>
      <c r="AL19" s="1587"/>
      <c r="AM19" s="1587"/>
      <c r="AN19" s="1587"/>
      <c r="AO19" s="1587"/>
      <c r="AP19" s="1587"/>
      <c r="AT19" s="285"/>
      <c r="AU19" s="285"/>
      <c r="AV19" s="300"/>
      <c r="AW19" s="276"/>
    </row>
    <row r="20" spans="2:49" ht="14.1" customHeight="1" x14ac:dyDescent="0.15">
      <c r="B20" s="288"/>
      <c r="C20" s="285"/>
      <c r="D20" s="285"/>
      <c r="H20" s="1588">
        <f>'請求書様式A-1'!BT3</f>
        <v>0</v>
      </c>
      <c r="I20" s="1588"/>
      <c r="J20" s="1588"/>
      <c r="K20" s="1588"/>
      <c r="L20" s="1588"/>
      <c r="M20" s="1588"/>
      <c r="N20" s="1588"/>
      <c r="O20" s="1588"/>
      <c r="P20" s="1588"/>
      <c r="Q20" s="1588"/>
      <c r="R20" s="1588"/>
      <c r="S20" s="1588"/>
      <c r="T20" s="1588"/>
      <c r="U20" s="1588"/>
      <c r="V20" s="1588"/>
      <c r="W20" s="1588"/>
      <c r="X20" s="1588"/>
      <c r="AT20" s="285"/>
      <c r="AU20" s="285"/>
      <c r="AV20" s="300"/>
      <c r="AW20" s="276"/>
    </row>
    <row r="21" spans="2:49" ht="14.1" customHeight="1" x14ac:dyDescent="0.15">
      <c r="B21" s="288"/>
      <c r="C21" s="311"/>
      <c r="D21" s="311"/>
      <c r="H21" s="1588"/>
      <c r="I21" s="1588"/>
      <c r="J21" s="1588"/>
      <c r="K21" s="1588"/>
      <c r="L21" s="1588"/>
      <c r="M21" s="1588"/>
      <c r="N21" s="1588"/>
      <c r="O21" s="1588"/>
      <c r="P21" s="1588"/>
      <c r="Q21" s="1588"/>
      <c r="R21" s="1588"/>
      <c r="S21" s="1588"/>
      <c r="T21" s="1588"/>
      <c r="U21" s="1588"/>
      <c r="V21" s="1588"/>
      <c r="W21" s="1588"/>
      <c r="X21" s="1588"/>
      <c r="Y21" s="1303" t="s">
        <v>214</v>
      </c>
      <c r="Z21" s="1303"/>
      <c r="AA21" s="1303"/>
      <c r="AB21" s="1303"/>
      <c r="AT21" s="285"/>
      <c r="AU21" s="285"/>
      <c r="AV21" s="300"/>
      <c r="AW21" s="276"/>
    </row>
    <row r="22" spans="2:49" ht="14.1" customHeight="1" x14ac:dyDescent="0.15">
      <c r="B22" s="288"/>
      <c r="C22" s="311"/>
      <c r="D22" s="311"/>
      <c r="F22" s="279"/>
      <c r="G22" s="279"/>
      <c r="H22" s="1588"/>
      <c r="I22" s="1588"/>
      <c r="J22" s="1588"/>
      <c r="K22" s="1588"/>
      <c r="L22" s="1588"/>
      <c r="M22" s="1588"/>
      <c r="N22" s="1588"/>
      <c r="O22" s="1588"/>
      <c r="P22" s="1588"/>
      <c r="Q22" s="1588"/>
      <c r="R22" s="1588"/>
      <c r="S22" s="1588"/>
      <c r="T22" s="1588"/>
      <c r="U22" s="1588"/>
      <c r="V22" s="1588"/>
      <c r="W22" s="1588"/>
      <c r="X22" s="1588"/>
      <c r="Y22" s="1303"/>
      <c r="Z22" s="1303"/>
      <c r="AA22" s="1303"/>
      <c r="AB22" s="1303"/>
      <c r="AC22" s="279"/>
      <c r="AD22" s="279"/>
      <c r="AE22" s="279"/>
      <c r="AF22" s="279"/>
      <c r="AG22" s="279"/>
      <c r="AH22" s="279"/>
      <c r="AI22" s="279"/>
      <c r="AJ22" s="279"/>
      <c r="AK22" s="279"/>
      <c r="AL22" s="279"/>
      <c r="AM22" s="279"/>
      <c r="AN22" s="279"/>
      <c r="AO22" s="279"/>
      <c r="AP22" s="279"/>
      <c r="AQ22" s="279"/>
      <c r="AR22" s="279"/>
      <c r="AS22" s="279"/>
      <c r="AU22" s="285"/>
      <c r="AV22" s="300"/>
      <c r="AW22" s="276"/>
    </row>
    <row r="23" spans="2:49" ht="14.1" customHeight="1" thickBot="1" x14ac:dyDescent="0.2">
      <c r="B23" s="288"/>
      <c r="C23" s="311"/>
      <c r="D23" s="311"/>
      <c r="E23" s="279"/>
      <c r="F23" s="279"/>
      <c r="G23" s="279"/>
      <c r="H23" s="1589"/>
      <c r="I23" s="1589"/>
      <c r="J23" s="1589"/>
      <c r="K23" s="1589"/>
      <c r="L23" s="1589"/>
      <c r="M23" s="1589"/>
      <c r="N23" s="1589"/>
      <c r="O23" s="1589"/>
      <c r="P23" s="1589"/>
      <c r="Q23" s="1589"/>
      <c r="R23" s="1589"/>
      <c r="S23" s="1589"/>
      <c r="T23" s="1589"/>
      <c r="U23" s="1589"/>
      <c r="V23" s="1589"/>
      <c r="W23" s="1589"/>
      <c r="X23" s="1589"/>
      <c r="Y23" s="1303"/>
      <c r="Z23" s="1303"/>
      <c r="AA23" s="1303"/>
      <c r="AB23" s="1303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279"/>
      <c r="AP23" s="279"/>
      <c r="AQ23" s="279"/>
      <c r="AR23" s="279"/>
      <c r="AS23" s="279"/>
      <c r="AU23" s="286"/>
      <c r="AV23" s="289"/>
      <c r="AW23" s="272"/>
    </row>
    <row r="24" spans="2:49" ht="17.25" x14ac:dyDescent="0.15">
      <c r="B24" s="288"/>
      <c r="C24" s="311"/>
      <c r="D24" s="311"/>
      <c r="E24" s="279"/>
      <c r="F24" s="279"/>
      <c r="G24" s="279"/>
      <c r="AC24" s="279"/>
      <c r="AD24" s="279"/>
      <c r="AE24" s="279"/>
      <c r="AF24" s="279"/>
      <c r="AG24" s="279"/>
      <c r="AH24" s="279"/>
      <c r="AI24" s="279"/>
      <c r="AJ24" s="279"/>
      <c r="AK24" s="279"/>
      <c r="AL24" s="279"/>
      <c r="AM24" s="279"/>
      <c r="AN24" s="279"/>
      <c r="AO24" s="279"/>
      <c r="AP24" s="279"/>
      <c r="AQ24" s="279"/>
      <c r="AR24" s="279"/>
      <c r="AS24" s="279"/>
      <c r="AU24" s="282"/>
      <c r="AV24" s="300"/>
      <c r="AW24" s="272"/>
    </row>
    <row r="25" spans="2:49" ht="17.25" x14ac:dyDescent="0.15">
      <c r="B25" s="288"/>
      <c r="C25" s="311"/>
      <c r="D25" s="311"/>
      <c r="F25" s="279"/>
      <c r="G25" s="1594" t="s">
        <v>215</v>
      </c>
      <c r="H25" s="1594"/>
      <c r="I25" s="1594"/>
      <c r="J25" s="1594"/>
      <c r="K25" s="1594"/>
      <c r="L25" s="1594"/>
      <c r="M25" s="1594"/>
      <c r="N25" s="1594"/>
      <c r="O25" s="1594"/>
      <c r="P25" s="1594"/>
      <c r="Q25" s="1594"/>
      <c r="R25" s="1594"/>
      <c r="S25" s="1594"/>
      <c r="T25" s="1594"/>
      <c r="U25" s="1594"/>
      <c r="V25" s="1594"/>
      <c r="W25" s="1594"/>
      <c r="X25" s="1594"/>
      <c r="Y25" s="1594"/>
      <c r="Z25" s="1594"/>
      <c r="AA25" s="1594"/>
      <c r="AB25" s="1594"/>
      <c r="AC25" s="1594"/>
      <c r="AD25" s="1594"/>
      <c r="AE25" s="1594"/>
      <c r="AF25" s="1594"/>
      <c r="AG25" s="1594"/>
      <c r="AH25" s="1594"/>
      <c r="AI25" s="1594"/>
      <c r="AJ25" s="1594"/>
      <c r="AK25" s="1594"/>
      <c r="AL25" s="1594"/>
      <c r="AM25" s="1594"/>
      <c r="AN25" s="1594"/>
      <c r="AO25" s="1594"/>
      <c r="AT25" s="282"/>
      <c r="AU25" s="282"/>
      <c r="AV25" s="300"/>
      <c r="AW25" s="272"/>
    </row>
    <row r="26" spans="2:49" ht="17.25" x14ac:dyDescent="0.15">
      <c r="B26" s="288"/>
      <c r="C26" s="286"/>
      <c r="D26" s="286"/>
      <c r="E26" s="279"/>
      <c r="F26" s="279"/>
      <c r="G26" s="1594"/>
      <c r="H26" s="1594"/>
      <c r="I26" s="1594"/>
      <c r="J26" s="1594"/>
      <c r="K26" s="1594"/>
      <c r="L26" s="1594"/>
      <c r="M26" s="1594"/>
      <c r="N26" s="1594"/>
      <c r="O26" s="1594"/>
      <c r="P26" s="1594"/>
      <c r="Q26" s="1594"/>
      <c r="R26" s="1594"/>
      <c r="S26" s="1594"/>
      <c r="T26" s="1594"/>
      <c r="U26" s="1594"/>
      <c r="V26" s="1594"/>
      <c r="W26" s="1594"/>
      <c r="X26" s="1594"/>
      <c r="Y26" s="1594"/>
      <c r="Z26" s="1594"/>
      <c r="AA26" s="1594"/>
      <c r="AB26" s="1594"/>
      <c r="AC26" s="1594"/>
      <c r="AD26" s="1594"/>
      <c r="AE26" s="1594"/>
      <c r="AF26" s="1594"/>
      <c r="AG26" s="1594"/>
      <c r="AH26" s="1594"/>
      <c r="AI26" s="1594"/>
      <c r="AJ26" s="1594"/>
      <c r="AK26" s="1594"/>
      <c r="AL26" s="1594"/>
      <c r="AM26" s="1594"/>
      <c r="AN26" s="1594"/>
      <c r="AO26" s="1594"/>
      <c r="AT26" s="282"/>
      <c r="AU26" s="282"/>
      <c r="AV26" s="300"/>
      <c r="AW26" s="272"/>
    </row>
    <row r="27" spans="2:49" ht="17.25" x14ac:dyDescent="0.15">
      <c r="B27" s="288"/>
      <c r="C27" s="286"/>
      <c r="D27" s="286"/>
      <c r="E27" s="279"/>
      <c r="F27" s="279"/>
      <c r="G27" s="1594"/>
      <c r="H27" s="1594"/>
      <c r="I27" s="1594"/>
      <c r="J27" s="1594"/>
      <c r="K27" s="1594"/>
      <c r="L27" s="1594"/>
      <c r="M27" s="1594"/>
      <c r="N27" s="1594"/>
      <c r="O27" s="1594"/>
      <c r="P27" s="1594"/>
      <c r="Q27" s="1594"/>
      <c r="R27" s="1594"/>
      <c r="S27" s="1594"/>
      <c r="T27" s="1594"/>
      <c r="U27" s="1594"/>
      <c r="V27" s="1594"/>
      <c r="W27" s="1594"/>
      <c r="X27" s="1594"/>
      <c r="Y27" s="1594"/>
      <c r="Z27" s="1594"/>
      <c r="AA27" s="1594"/>
      <c r="AB27" s="1594"/>
      <c r="AC27" s="1594"/>
      <c r="AD27" s="1594"/>
      <c r="AE27" s="1594"/>
      <c r="AF27" s="1594"/>
      <c r="AG27" s="1594"/>
      <c r="AH27" s="1594"/>
      <c r="AI27" s="1594"/>
      <c r="AJ27" s="1594"/>
      <c r="AK27" s="1594"/>
      <c r="AL27" s="1594"/>
      <c r="AM27" s="1594"/>
      <c r="AN27" s="1594"/>
      <c r="AO27" s="1594"/>
      <c r="AT27" s="312"/>
      <c r="AU27" s="312"/>
      <c r="AV27" s="313"/>
      <c r="AW27" s="272"/>
    </row>
    <row r="28" spans="2:49" ht="14.25" x14ac:dyDescent="0.15">
      <c r="B28" s="288"/>
      <c r="C28" s="286"/>
      <c r="D28" s="286"/>
      <c r="AT28" s="312"/>
      <c r="AU28" s="312"/>
      <c r="AV28" s="313"/>
      <c r="AW28" s="272"/>
    </row>
    <row r="29" spans="2:49" ht="14.25" x14ac:dyDescent="0.15">
      <c r="B29" s="288"/>
      <c r="C29" s="290"/>
      <c r="D29" s="290"/>
      <c r="AT29" s="312"/>
      <c r="AU29" s="312"/>
      <c r="AV29" s="313"/>
      <c r="AW29" s="272"/>
    </row>
    <row r="30" spans="2:49" ht="14.25" x14ac:dyDescent="0.15">
      <c r="B30" s="288"/>
      <c r="C30" s="290"/>
      <c r="D30" s="290"/>
      <c r="AT30" s="312"/>
      <c r="AU30" s="312"/>
      <c r="AV30" s="314"/>
      <c r="AW30" s="272"/>
    </row>
    <row r="31" spans="2:49" ht="14.25" x14ac:dyDescent="0.15">
      <c r="B31" s="288"/>
      <c r="C31" s="290"/>
      <c r="D31" s="290"/>
      <c r="E31" s="1593" t="s">
        <v>216</v>
      </c>
      <c r="F31" s="1593"/>
      <c r="G31" s="1593"/>
      <c r="H31" s="1593"/>
      <c r="I31" s="1593"/>
      <c r="J31" s="1593"/>
      <c r="K31" s="1593"/>
      <c r="L31" s="1593"/>
      <c r="M31" s="1593"/>
      <c r="N31" s="1593"/>
      <c r="O31" s="1593"/>
      <c r="P31" s="1593"/>
      <c r="Q31" s="1593"/>
      <c r="R31" s="1593"/>
      <c r="S31" s="1593"/>
      <c r="T31" s="1593"/>
      <c r="U31" s="1593"/>
      <c r="V31" s="1593"/>
      <c r="W31" s="1593"/>
      <c r="X31" s="1593"/>
      <c r="Y31" s="1593"/>
      <c r="Z31" s="1593"/>
      <c r="AA31" s="1593"/>
      <c r="AB31" s="1593"/>
      <c r="AC31" s="1593"/>
      <c r="AD31" s="1593"/>
      <c r="AE31" s="1593"/>
      <c r="AF31" s="1593"/>
      <c r="AG31" s="1593"/>
      <c r="AH31" s="1593"/>
      <c r="AI31" s="1593"/>
      <c r="AJ31" s="1593"/>
      <c r="AK31" s="1593"/>
      <c r="AL31" s="1593"/>
      <c r="AM31" s="1593"/>
      <c r="AN31" s="1593"/>
      <c r="AO31" s="1593"/>
      <c r="AP31" s="1593"/>
      <c r="AQ31" s="1593"/>
      <c r="AR31" s="1593"/>
      <c r="AS31" s="1593"/>
      <c r="AT31" s="312"/>
      <c r="AU31" s="312"/>
      <c r="AV31" s="314"/>
      <c r="AW31" s="272"/>
    </row>
    <row r="32" spans="2:49" ht="14.25" x14ac:dyDescent="0.15">
      <c r="B32" s="288"/>
      <c r="C32" s="290"/>
      <c r="D32" s="290"/>
      <c r="E32" s="1593"/>
      <c r="F32" s="1593"/>
      <c r="G32" s="1593"/>
      <c r="H32" s="1593"/>
      <c r="I32" s="1593"/>
      <c r="J32" s="1593"/>
      <c r="K32" s="1593"/>
      <c r="L32" s="1593"/>
      <c r="M32" s="1593"/>
      <c r="N32" s="1593"/>
      <c r="O32" s="1593"/>
      <c r="P32" s="1593"/>
      <c r="Q32" s="1593"/>
      <c r="R32" s="1593"/>
      <c r="S32" s="1593"/>
      <c r="T32" s="1593"/>
      <c r="U32" s="1593"/>
      <c r="V32" s="1593"/>
      <c r="W32" s="1593"/>
      <c r="X32" s="1593"/>
      <c r="Y32" s="1593"/>
      <c r="Z32" s="1593"/>
      <c r="AA32" s="1593"/>
      <c r="AB32" s="1593"/>
      <c r="AC32" s="1593"/>
      <c r="AD32" s="1593"/>
      <c r="AE32" s="1593"/>
      <c r="AF32" s="1593"/>
      <c r="AG32" s="1593"/>
      <c r="AH32" s="1593"/>
      <c r="AI32" s="1593"/>
      <c r="AJ32" s="1593"/>
      <c r="AK32" s="1593"/>
      <c r="AL32" s="1593"/>
      <c r="AM32" s="1593"/>
      <c r="AN32" s="1593"/>
      <c r="AO32" s="1593"/>
      <c r="AP32" s="1593"/>
      <c r="AQ32" s="1593"/>
      <c r="AR32" s="1593"/>
      <c r="AS32" s="1593"/>
      <c r="AT32" s="312"/>
      <c r="AU32" s="312"/>
      <c r="AV32" s="314"/>
      <c r="AW32" s="272"/>
    </row>
    <row r="33" spans="2:49" ht="14.25" x14ac:dyDescent="0.15">
      <c r="B33" s="288"/>
      <c r="C33" s="286"/>
      <c r="D33" s="286"/>
      <c r="E33" s="311"/>
      <c r="F33" s="311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286"/>
      <c r="AB33" s="286"/>
      <c r="AC33" s="315"/>
      <c r="AD33" s="315"/>
      <c r="AE33" s="315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308"/>
      <c r="AT33" s="281"/>
      <c r="AU33" s="281"/>
      <c r="AV33" s="289"/>
      <c r="AW33" s="272"/>
    </row>
    <row r="34" spans="2:49" ht="14.25" x14ac:dyDescent="0.15">
      <c r="B34" s="288"/>
      <c r="C34" s="286"/>
      <c r="D34" s="286"/>
      <c r="E34" s="311"/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286"/>
      <c r="AB34" s="286"/>
      <c r="AC34" s="315"/>
      <c r="AD34" s="315"/>
      <c r="AE34" s="315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308"/>
      <c r="AT34" s="281"/>
      <c r="AU34" s="281"/>
      <c r="AV34" s="289"/>
      <c r="AW34" s="272"/>
    </row>
    <row r="35" spans="2:49" ht="14.25" x14ac:dyDescent="0.15">
      <c r="B35" s="288"/>
      <c r="C35" s="286"/>
      <c r="D35" s="286"/>
      <c r="E35" s="311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286"/>
      <c r="AB35" s="286"/>
      <c r="AC35" s="315"/>
      <c r="AD35" s="315"/>
      <c r="AE35" s="315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308"/>
      <c r="AT35" s="281"/>
      <c r="AU35" s="281"/>
      <c r="AV35" s="289"/>
      <c r="AW35" s="272"/>
    </row>
    <row r="36" spans="2:49" ht="14.25" x14ac:dyDescent="0.15">
      <c r="B36" s="288"/>
      <c r="C36" s="286"/>
      <c r="D36" s="286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286"/>
      <c r="AB36" s="286"/>
      <c r="AC36" s="315"/>
      <c r="AD36" s="315"/>
      <c r="AE36" s="315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308"/>
      <c r="AT36" s="281"/>
      <c r="AU36" s="281"/>
      <c r="AV36" s="289"/>
      <c r="AW36" s="272"/>
    </row>
    <row r="37" spans="2:49" ht="14.25" x14ac:dyDescent="0.15">
      <c r="B37" s="288"/>
      <c r="C37" s="286"/>
      <c r="D37" s="286"/>
      <c r="E37" s="1284" t="s">
        <v>89</v>
      </c>
      <c r="F37" s="1284"/>
      <c r="G37" s="1284"/>
      <c r="H37" s="1284"/>
      <c r="I37" s="1284"/>
      <c r="J37" s="1284"/>
      <c r="K37" s="1285" t="s">
        <v>225</v>
      </c>
      <c r="L37" s="1591">
        <f>'請求書様式A-1'!B5</f>
        <v>0</v>
      </c>
      <c r="M37" s="1591"/>
      <c r="N37" s="1591"/>
      <c r="O37" s="1591"/>
      <c r="P37" s="1591"/>
      <c r="Q37" s="1591"/>
      <c r="R37" s="1591"/>
      <c r="S37" s="1591"/>
      <c r="T37" s="1591"/>
      <c r="U37" s="1591"/>
      <c r="V37" s="1591"/>
      <c r="W37" s="1591"/>
      <c r="X37" s="1591"/>
      <c r="Y37" s="1591"/>
      <c r="Z37" s="1591"/>
      <c r="AA37" s="1591"/>
      <c r="AB37" s="1591"/>
      <c r="AC37" s="1591"/>
      <c r="AD37" s="280"/>
      <c r="AE37" s="282"/>
      <c r="AF37" s="282"/>
      <c r="AG37" s="312"/>
      <c r="AH37" s="312"/>
      <c r="AI37" s="312"/>
      <c r="AJ37" s="312"/>
      <c r="AK37" s="312"/>
      <c r="AL37" s="282"/>
      <c r="AM37" s="282"/>
      <c r="AN37" s="282"/>
      <c r="AO37" s="312"/>
      <c r="AP37" s="312"/>
      <c r="AQ37" s="312"/>
      <c r="AR37" s="312"/>
      <c r="AS37" s="312"/>
      <c r="AT37" s="281"/>
      <c r="AU37" s="281"/>
      <c r="AV37" s="289"/>
      <c r="AW37" s="272"/>
    </row>
    <row r="38" spans="2:49" ht="14.25" x14ac:dyDescent="0.15">
      <c r="B38" s="288"/>
      <c r="C38" s="286"/>
      <c r="D38" s="286"/>
      <c r="E38" s="1583"/>
      <c r="F38" s="1583"/>
      <c r="G38" s="1583"/>
      <c r="H38" s="1583"/>
      <c r="I38" s="1583"/>
      <c r="J38" s="1583"/>
      <c r="K38" s="1584"/>
      <c r="L38" s="1592"/>
      <c r="M38" s="1592"/>
      <c r="N38" s="1592"/>
      <c r="O38" s="1592"/>
      <c r="P38" s="1592"/>
      <c r="Q38" s="1592"/>
      <c r="R38" s="1592"/>
      <c r="S38" s="1592"/>
      <c r="T38" s="1592"/>
      <c r="U38" s="1592"/>
      <c r="V38" s="1592"/>
      <c r="W38" s="1592"/>
      <c r="X38" s="1592"/>
      <c r="Y38" s="1592"/>
      <c r="Z38" s="1592"/>
      <c r="AA38" s="1592"/>
      <c r="AB38" s="1592"/>
      <c r="AC38" s="1592"/>
      <c r="AD38" s="280"/>
      <c r="AE38" s="282"/>
      <c r="AF38" s="282"/>
      <c r="AG38" s="282"/>
      <c r="AH38" s="282"/>
      <c r="AI38" s="282"/>
      <c r="AJ38" s="282"/>
      <c r="AK38" s="316"/>
      <c r="AL38" s="282"/>
      <c r="AM38" s="282"/>
      <c r="AN38" s="282"/>
      <c r="AO38" s="282"/>
      <c r="AP38" s="282"/>
      <c r="AQ38" s="312"/>
      <c r="AR38" s="312"/>
      <c r="AS38" s="312"/>
      <c r="AT38" s="281"/>
      <c r="AU38" s="281"/>
      <c r="AV38" s="289"/>
      <c r="AW38" s="272"/>
    </row>
    <row r="39" spans="2:49" ht="14.1" customHeight="1" x14ac:dyDescent="0.15">
      <c r="B39" s="288"/>
      <c r="C39" s="286"/>
      <c r="D39" s="286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82"/>
      <c r="X39" s="282"/>
      <c r="Y39" s="282"/>
      <c r="Z39" s="282"/>
      <c r="AA39" s="282"/>
      <c r="AB39" s="281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82"/>
      <c r="AO39" s="282"/>
      <c r="AP39" s="282"/>
      <c r="AQ39" s="312"/>
      <c r="AR39" s="312"/>
      <c r="AS39" s="312"/>
      <c r="AT39" s="282"/>
      <c r="AU39" s="281"/>
      <c r="AV39" s="289"/>
      <c r="AW39" s="272"/>
    </row>
    <row r="40" spans="2:49" ht="14.1" customHeight="1" x14ac:dyDescent="0.15">
      <c r="B40" s="288"/>
      <c r="C40" s="286"/>
      <c r="D40" s="286"/>
      <c r="E40" s="280"/>
      <c r="F40" s="280"/>
      <c r="G40" s="280"/>
      <c r="H40" s="280"/>
      <c r="I40" s="280"/>
      <c r="J40" s="280"/>
      <c r="K40" s="280"/>
      <c r="L40" s="1591" t="str">
        <f>'請求書様式A-1'!B9&amp;"-"&amp;'請求書様式A-1'!F9</f>
        <v>-</v>
      </c>
      <c r="M40" s="1591"/>
      <c r="N40" s="1591"/>
      <c r="O40" s="1591"/>
      <c r="P40" s="1591"/>
      <c r="Q40" s="1591"/>
      <c r="R40" s="1591"/>
      <c r="S40" s="1591"/>
      <c r="T40" s="1591"/>
      <c r="U40" s="1591"/>
      <c r="V40" s="1591"/>
      <c r="W40" s="1591"/>
      <c r="X40" s="1591"/>
      <c r="Y40" s="1591"/>
      <c r="Z40" s="1591"/>
      <c r="AA40" s="1591"/>
      <c r="AB40" s="1591"/>
      <c r="AC40" s="1591"/>
      <c r="AD40" s="280"/>
      <c r="AE40" s="280"/>
      <c r="AF40" s="280"/>
      <c r="AG40" s="280"/>
      <c r="AH40" s="280"/>
      <c r="AI40" s="280"/>
      <c r="AJ40" s="280"/>
      <c r="AK40" s="280"/>
      <c r="AL40" s="280"/>
      <c r="AM40" s="282"/>
      <c r="AN40" s="282"/>
      <c r="AO40" s="282"/>
      <c r="AP40" s="282"/>
      <c r="AQ40" s="312"/>
      <c r="AR40" s="312"/>
      <c r="AS40" s="312"/>
      <c r="AT40" s="317"/>
      <c r="AU40" s="281"/>
      <c r="AV40" s="289"/>
      <c r="AW40" s="272"/>
    </row>
    <row r="41" spans="2:49" ht="14.1" customHeight="1" x14ac:dyDescent="0.15">
      <c r="B41" s="288"/>
      <c r="C41" s="286"/>
      <c r="D41" s="286"/>
      <c r="E41" s="1284" t="s">
        <v>217</v>
      </c>
      <c r="F41" s="1284"/>
      <c r="G41" s="1284"/>
      <c r="H41" s="1284"/>
      <c r="I41" s="1284"/>
      <c r="J41" s="1284"/>
      <c r="K41" s="1285" t="s">
        <v>226</v>
      </c>
      <c r="L41" s="1591"/>
      <c r="M41" s="1591"/>
      <c r="N41" s="1591"/>
      <c r="O41" s="1591"/>
      <c r="P41" s="1591"/>
      <c r="Q41" s="1591"/>
      <c r="R41" s="1591"/>
      <c r="S41" s="1591"/>
      <c r="T41" s="1591"/>
      <c r="U41" s="1591"/>
      <c r="V41" s="1591"/>
      <c r="W41" s="1591"/>
      <c r="X41" s="1591"/>
      <c r="Y41" s="1591"/>
      <c r="Z41" s="1591"/>
      <c r="AA41" s="1591"/>
      <c r="AB41" s="1591"/>
      <c r="AC41" s="1591"/>
      <c r="AD41" s="280"/>
      <c r="AE41" s="280"/>
      <c r="AF41" s="280"/>
      <c r="AG41" s="280"/>
      <c r="AH41" s="280"/>
      <c r="AI41" s="280"/>
      <c r="AJ41" s="280"/>
      <c r="AK41" s="280"/>
      <c r="AL41" s="280"/>
      <c r="AM41" s="312"/>
      <c r="AN41" s="312"/>
      <c r="AO41" s="312"/>
      <c r="AP41" s="312"/>
      <c r="AQ41" s="312"/>
      <c r="AR41" s="312"/>
      <c r="AS41" s="312"/>
      <c r="AT41" s="317"/>
      <c r="AU41" s="281"/>
      <c r="AV41" s="289"/>
      <c r="AW41" s="272"/>
    </row>
    <row r="42" spans="2:49" ht="14.1" customHeight="1" x14ac:dyDescent="0.15">
      <c r="B42" s="288"/>
      <c r="C42" s="286"/>
      <c r="D42" s="286"/>
      <c r="E42" s="1583"/>
      <c r="F42" s="1583"/>
      <c r="G42" s="1583"/>
      <c r="H42" s="1583"/>
      <c r="I42" s="1583"/>
      <c r="J42" s="1583"/>
      <c r="K42" s="1584"/>
      <c r="L42" s="1592"/>
      <c r="M42" s="1592"/>
      <c r="N42" s="1592"/>
      <c r="O42" s="1592"/>
      <c r="P42" s="1592"/>
      <c r="Q42" s="1592"/>
      <c r="R42" s="1592"/>
      <c r="S42" s="1592"/>
      <c r="T42" s="1592"/>
      <c r="U42" s="1592"/>
      <c r="V42" s="1592"/>
      <c r="W42" s="1592"/>
      <c r="X42" s="1592"/>
      <c r="Y42" s="1592"/>
      <c r="Z42" s="1592"/>
      <c r="AA42" s="1592"/>
      <c r="AB42" s="1592"/>
      <c r="AC42" s="1592"/>
      <c r="AD42" s="316"/>
      <c r="AE42" s="316"/>
      <c r="AF42" s="316"/>
      <c r="AG42" s="316"/>
      <c r="AH42" s="316"/>
      <c r="AI42" s="312"/>
      <c r="AJ42" s="312"/>
      <c r="AK42" s="312"/>
      <c r="AL42" s="312"/>
      <c r="AM42" s="312"/>
      <c r="AN42" s="312"/>
      <c r="AO42" s="312"/>
      <c r="AP42" s="312"/>
      <c r="AQ42" s="312"/>
      <c r="AR42" s="312"/>
      <c r="AS42" s="312"/>
      <c r="AT42" s="317"/>
      <c r="AU42" s="281"/>
      <c r="AV42" s="289"/>
      <c r="AW42" s="272"/>
    </row>
    <row r="43" spans="2:49" ht="14.1" customHeight="1" x14ac:dyDescent="0.15">
      <c r="B43" s="288"/>
      <c r="C43" s="286"/>
      <c r="D43" s="286"/>
      <c r="E43" s="316"/>
      <c r="F43" s="316"/>
      <c r="G43" s="316"/>
      <c r="H43" s="316"/>
      <c r="I43" s="316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282"/>
      <c r="Y43" s="282"/>
      <c r="Z43" s="282"/>
      <c r="AA43" s="281"/>
      <c r="AB43" s="281"/>
      <c r="AC43" s="316"/>
      <c r="AD43" s="316"/>
      <c r="AE43" s="316"/>
      <c r="AF43" s="316"/>
      <c r="AG43" s="316"/>
      <c r="AH43" s="316"/>
      <c r="AI43" s="312"/>
      <c r="AJ43" s="312"/>
      <c r="AK43" s="312"/>
      <c r="AL43" s="312"/>
      <c r="AM43" s="312"/>
      <c r="AN43" s="312"/>
      <c r="AO43" s="312"/>
      <c r="AP43" s="312"/>
      <c r="AQ43" s="312"/>
      <c r="AR43" s="312"/>
      <c r="AS43" s="312"/>
      <c r="AT43" s="317"/>
      <c r="AU43" s="281"/>
      <c r="AV43" s="289"/>
      <c r="AW43" s="272"/>
    </row>
    <row r="44" spans="2:49" ht="14.1" customHeight="1" x14ac:dyDescent="0.15">
      <c r="B44" s="288"/>
      <c r="C44" s="286"/>
      <c r="D44" s="286"/>
      <c r="L44" s="1591">
        <f>'請求書様式A-1'!B7</f>
        <v>0</v>
      </c>
      <c r="M44" s="1591"/>
      <c r="N44" s="1591"/>
      <c r="O44" s="1591"/>
      <c r="P44" s="1591"/>
      <c r="Q44" s="1591"/>
      <c r="R44" s="1591"/>
      <c r="S44" s="1591"/>
      <c r="T44" s="1591"/>
      <c r="U44" s="1591"/>
      <c r="V44" s="1591"/>
      <c r="W44" s="1591"/>
      <c r="X44" s="1591"/>
      <c r="Y44" s="1591"/>
      <c r="Z44" s="1591"/>
      <c r="AA44" s="1591"/>
      <c r="AB44" s="1591"/>
      <c r="AC44" s="1591"/>
      <c r="AD44" s="1591"/>
      <c r="AE44" s="1591"/>
      <c r="AF44" s="1591"/>
      <c r="AG44" s="1591"/>
      <c r="AH44" s="1591"/>
      <c r="AI44" s="1591"/>
      <c r="AJ44" s="1591"/>
      <c r="AK44" s="1591"/>
      <c r="AL44" s="1591"/>
      <c r="AM44" s="1591"/>
      <c r="AN44" s="1591"/>
      <c r="AO44" s="1591"/>
      <c r="AP44" s="1591"/>
      <c r="AQ44" s="1591"/>
      <c r="AR44" s="1591"/>
      <c r="AS44" s="1591"/>
      <c r="AT44" s="317"/>
      <c r="AU44" s="281"/>
      <c r="AV44" s="289"/>
      <c r="AW44" s="272"/>
    </row>
    <row r="45" spans="2:49" ht="14.25" x14ac:dyDescent="0.15">
      <c r="B45" s="288"/>
      <c r="C45" s="286"/>
      <c r="D45" s="286"/>
      <c r="E45" s="281"/>
      <c r="F45" s="281"/>
      <c r="G45" s="281"/>
      <c r="H45" s="281"/>
      <c r="I45" s="281"/>
      <c r="J45" s="281"/>
      <c r="K45" s="281"/>
      <c r="L45" s="1591"/>
      <c r="M45" s="1591"/>
      <c r="N45" s="1591"/>
      <c r="O45" s="1591"/>
      <c r="P45" s="1591"/>
      <c r="Q45" s="1591"/>
      <c r="R45" s="1591"/>
      <c r="S45" s="1591"/>
      <c r="T45" s="1591"/>
      <c r="U45" s="1591"/>
      <c r="V45" s="1591"/>
      <c r="W45" s="1591"/>
      <c r="X45" s="1591"/>
      <c r="Y45" s="1591"/>
      <c r="Z45" s="1591"/>
      <c r="AA45" s="1591"/>
      <c r="AB45" s="1591"/>
      <c r="AC45" s="1591"/>
      <c r="AD45" s="1591"/>
      <c r="AE45" s="1591"/>
      <c r="AF45" s="1591"/>
      <c r="AG45" s="1591"/>
      <c r="AH45" s="1591"/>
      <c r="AI45" s="1591"/>
      <c r="AJ45" s="1591"/>
      <c r="AK45" s="1591"/>
      <c r="AL45" s="1591"/>
      <c r="AM45" s="1591"/>
      <c r="AN45" s="1591"/>
      <c r="AO45" s="1591"/>
      <c r="AP45" s="1591"/>
      <c r="AQ45" s="1591"/>
      <c r="AR45" s="1591"/>
      <c r="AS45" s="1591"/>
      <c r="AT45" s="317"/>
      <c r="AU45" s="281"/>
      <c r="AV45" s="289"/>
      <c r="AW45" s="272"/>
    </row>
    <row r="46" spans="2:49" ht="14.1" customHeight="1" x14ac:dyDescent="0.15">
      <c r="B46" s="288"/>
      <c r="C46" s="286"/>
      <c r="D46" s="286"/>
      <c r="E46" s="1284" t="s">
        <v>90</v>
      </c>
      <c r="F46" s="1284"/>
      <c r="G46" s="1284"/>
      <c r="H46" s="1284"/>
      <c r="I46" s="1284"/>
      <c r="J46" s="1284"/>
      <c r="K46" s="1285" t="s">
        <v>226</v>
      </c>
      <c r="L46" s="1591"/>
      <c r="M46" s="1591"/>
      <c r="N46" s="1591"/>
      <c r="O46" s="1591"/>
      <c r="P46" s="1591"/>
      <c r="Q46" s="1591"/>
      <c r="R46" s="1591"/>
      <c r="S46" s="1591"/>
      <c r="T46" s="1591"/>
      <c r="U46" s="1591"/>
      <c r="V46" s="1591"/>
      <c r="W46" s="1591"/>
      <c r="X46" s="1591"/>
      <c r="Y46" s="1591"/>
      <c r="Z46" s="1591"/>
      <c r="AA46" s="1591"/>
      <c r="AB46" s="1591"/>
      <c r="AC46" s="1591"/>
      <c r="AD46" s="1591"/>
      <c r="AE46" s="1591"/>
      <c r="AF46" s="1591"/>
      <c r="AG46" s="1591"/>
      <c r="AH46" s="1591"/>
      <c r="AI46" s="1591"/>
      <c r="AJ46" s="1591"/>
      <c r="AK46" s="1591"/>
      <c r="AL46" s="1591"/>
      <c r="AM46" s="1591"/>
      <c r="AN46" s="1591"/>
      <c r="AO46" s="1591"/>
      <c r="AP46" s="1591"/>
      <c r="AQ46" s="1591"/>
      <c r="AR46" s="1591"/>
      <c r="AS46" s="1591"/>
      <c r="AT46" s="317"/>
      <c r="AU46" s="281"/>
      <c r="AV46" s="289"/>
      <c r="AW46" s="272"/>
    </row>
    <row r="47" spans="2:49" ht="14.1" customHeight="1" x14ac:dyDescent="0.15">
      <c r="B47" s="288"/>
      <c r="C47" s="286"/>
      <c r="D47" s="286"/>
      <c r="E47" s="1583"/>
      <c r="F47" s="1583"/>
      <c r="G47" s="1583"/>
      <c r="H47" s="1583"/>
      <c r="I47" s="1583"/>
      <c r="J47" s="1583"/>
      <c r="K47" s="1584"/>
      <c r="L47" s="1592"/>
      <c r="M47" s="1592"/>
      <c r="N47" s="1592"/>
      <c r="O47" s="1592"/>
      <c r="P47" s="1592"/>
      <c r="Q47" s="1592"/>
      <c r="R47" s="1592"/>
      <c r="S47" s="1592"/>
      <c r="T47" s="1592"/>
      <c r="U47" s="1592"/>
      <c r="V47" s="1592"/>
      <c r="W47" s="1592"/>
      <c r="X47" s="1592"/>
      <c r="Y47" s="1592"/>
      <c r="Z47" s="1592"/>
      <c r="AA47" s="1592"/>
      <c r="AB47" s="1592"/>
      <c r="AC47" s="1592"/>
      <c r="AD47" s="1592"/>
      <c r="AE47" s="1592"/>
      <c r="AF47" s="1592"/>
      <c r="AG47" s="1592"/>
      <c r="AH47" s="1592"/>
      <c r="AI47" s="1592"/>
      <c r="AJ47" s="1592"/>
      <c r="AK47" s="1592"/>
      <c r="AL47" s="1592"/>
      <c r="AM47" s="1592"/>
      <c r="AN47" s="1592"/>
      <c r="AO47" s="1592"/>
      <c r="AP47" s="1592"/>
      <c r="AQ47" s="1592"/>
      <c r="AR47" s="1592"/>
      <c r="AS47" s="1592"/>
      <c r="AT47" s="317"/>
      <c r="AU47" s="281"/>
      <c r="AV47" s="289"/>
      <c r="AW47" s="272"/>
    </row>
    <row r="48" spans="2:49" ht="14.1" customHeight="1" x14ac:dyDescent="0.15">
      <c r="B48" s="288"/>
      <c r="C48" s="286"/>
      <c r="D48" s="286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2"/>
      <c r="AE48" s="282"/>
      <c r="AF48" s="282"/>
      <c r="AG48" s="282"/>
      <c r="AH48" s="282"/>
      <c r="AI48" s="282"/>
      <c r="AJ48" s="282"/>
      <c r="AK48" s="282"/>
      <c r="AL48" s="282"/>
      <c r="AM48" s="282"/>
      <c r="AN48" s="282"/>
      <c r="AO48" s="282"/>
      <c r="AP48" s="282"/>
      <c r="AQ48" s="282"/>
      <c r="AR48" s="282"/>
      <c r="AS48" s="282"/>
      <c r="AT48" s="317"/>
      <c r="AU48" s="281"/>
      <c r="AV48" s="289"/>
      <c r="AW48" s="272"/>
    </row>
    <row r="49" spans="2:49" ht="14.1" customHeight="1" x14ac:dyDescent="0.15">
      <c r="B49" s="288"/>
      <c r="C49" s="286"/>
      <c r="D49" s="286"/>
      <c r="E49" s="281"/>
      <c r="F49" s="281"/>
      <c r="G49" s="281"/>
      <c r="H49" s="281"/>
      <c r="I49" s="281"/>
      <c r="J49" s="281"/>
      <c r="K49" s="281"/>
      <c r="L49" s="283"/>
      <c r="M49" s="283"/>
      <c r="N49" s="283"/>
      <c r="O49" s="283"/>
      <c r="P49" s="283"/>
      <c r="Q49" s="283"/>
      <c r="R49" s="283"/>
      <c r="S49" s="284"/>
      <c r="T49" s="283"/>
      <c r="U49" s="283"/>
      <c r="V49" s="283"/>
      <c r="W49" s="283"/>
      <c r="X49" s="280"/>
      <c r="Y49" s="280"/>
      <c r="Z49" s="280"/>
      <c r="AA49" s="280"/>
      <c r="AB49" s="280"/>
      <c r="AC49" s="281"/>
      <c r="AD49" s="282"/>
      <c r="AE49" s="282"/>
      <c r="AF49" s="282"/>
      <c r="AG49" s="282"/>
      <c r="AH49" s="282"/>
      <c r="AI49" s="282"/>
      <c r="AJ49" s="282"/>
      <c r="AK49" s="282"/>
      <c r="AL49" s="282"/>
      <c r="AM49" s="282"/>
      <c r="AN49" s="282"/>
      <c r="AO49" s="282"/>
      <c r="AP49" s="282"/>
      <c r="AQ49" s="282"/>
      <c r="AR49" s="282"/>
      <c r="AS49" s="282"/>
      <c r="AT49" s="317"/>
      <c r="AU49" s="281"/>
      <c r="AV49" s="289"/>
      <c r="AW49" s="272"/>
    </row>
    <row r="50" spans="2:49" ht="14.25" x14ac:dyDescent="0.15">
      <c r="B50" s="288"/>
      <c r="C50" s="286"/>
      <c r="D50" s="286"/>
      <c r="E50" s="1284" t="s">
        <v>218</v>
      </c>
      <c r="F50" s="1284"/>
      <c r="G50" s="1284"/>
      <c r="H50" s="1284"/>
      <c r="I50" s="1284"/>
      <c r="J50" s="1284"/>
      <c r="K50" s="1285" t="s">
        <v>227</v>
      </c>
      <c r="L50" s="1585"/>
      <c r="M50" s="1585"/>
      <c r="N50" s="1585"/>
      <c r="O50" s="1585"/>
      <c r="P50" s="1585"/>
      <c r="Q50" s="1585"/>
      <c r="R50" s="1585"/>
      <c r="S50" s="1585"/>
      <c r="T50" s="1585"/>
      <c r="U50" s="1585"/>
      <c r="V50" s="1585"/>
      <c r="W50" s="1585"/>
      <c r="X50" s="1585"/>
      <c r="Y50" s="1585"/>
      <c r="Z50" s="1585"/>
      <c r="AA50" s="1585"/>
      <c r="AB50" s="1585"/>
      <c r="AC50" s="1585"/>
      <c r="AD50" s="282"/>
      <c r="AE50" s="282"/>
      <c r="AF50" s="282"/>
      <c r="AG50" s="282"/>
      <c r="AH50" s="282"/>
      <c r="AI50" s="282"/>
      <c r="AJ50" s="282"/>
      <c r="AK50" s="282"/>
      <c r="AL50" s="282"/>
      <c r="AM50" s="282"/>
      <c r="AN50" s="282"/>
      <c r="AO50" s="282"/>
      <c r="AP50" s="282"/>
      <c r="AQ50" s="282"/>
      <c r="AR50" s="282"/>
      <c r="AS50" s="282"/>
      <c r="AT50" s="317"/>
      <c r="AU50" s="281"/>
      <c r="AV50" s="289"/>
      <c r="AW50" s="272"/>
    </row>
    <row r="51" spans="2:49" ht="14.25" x14ac:dyDescent="0.15">
      <c r="B51" s="288"/>
      <c r="C51" s="286"/>
      <c r="D51" s="286"/>
      <c r="E51" s="1583"/>
      <c r="F51" s="1583"/>
      <c r="G51" s="1583"/>
      <c r="H51" s="1583"/>
      <c r="I51" s="1583"/>
      <c r="J51" s="1583"/>
      <c r="K51" s="1584"/>
      <c r="L51" s="1586"/>
      <c r="M51" s="1586"/>
      <c r="N51" s="1586"/>
      <c r="O51" s="1586"/>
      <c r="P51" s="1586"/>
      <c r="Q51" s="1586"/>
      <c r="R51" s="1586"/>
      <c r="S51" s="1586"/>
      <c r="T51" s="1586"/>
      <c r="U51" s="1586"/>
      <c r="V51" s="1586"/>
      <c r="W51" s="1586"/>
      <c r="X51" s="1586"/>
      <c r="Y51" s="1586"/>
      <c r="Z51" s="1586"/>
      <c r="AA51" s="1586"/>
      <c r="AB51" s="1586"/>
      <c r="AC51" s="1586"/>
      <c r="AD51" s="317"/>
      <c r="AE51" s="317"/>
      <c r="AF51" s="317"/>
      <c r="AG51" s="317"/>
      <c r="AH51" s="317"/>
      <c r="AI51" s="317"/>
      <c r="AJ51" s="317"/>
      <c r="AK51" s="317"/>
      <c r="AL51" s="317"/>
      <c r="AM51" s="317"/>
      <c r="AN51" s="317"/>
      <c r="AO51" s="317"/>
      <c r="AP51" s="317"/>
      <c r="AQ51" s="317"/>
      <c r="AR51" s="317"/>
      <c r="AS51" s="317"/>
      <c r="AT51" s="317"/>
      <c r="AU51" s="281"/>
      <c r="AV51" s="289"/>
      <c r="AW51" s="272"/>
    </row>
    <row r="52" spans="2:49" ht="14.1" customHeight="1" x14ac:dyDescent="0.15">
      <c r="B52" s="288"/>
      <c r="C52" s="286"/>
      <c r="D52" s="286"/>
      <c r="AT52" s="317"/>
      <c r="AU52" s="281"/>
      <c r="AV52" s="289"/>
      <c r="AW52" s="272"/>
    </row>
    <row r="53" spans="2:49" ht="14.1" customHeight="1" x14ac:dyDescent="0.15">
      <c r="B53" s="288"/>
      <c r="C53" s="286"/>
      <c r="D53" s="286"/>
      <c r="AT53" s="317"/>
      <c r="AU53" s="281"/>
      <c r="AV53" s="289"/>
      <c r="AW53" s="272"/>
    </row>
    <row r="54" spans="2:49" ht="14.25" x14ac:dyDescent="0.15">
      <c r="B54" s="288"/>
      <c r="C54" s="286"/>
      <c r="D54" s="286"/>
      <c r="AT54" s="281"/>
      <c r="AU54" s="281"/>
      <c r="AV54" s="289"/>
      <c r="AW54" s="272"/>
    </row>
    <row r="55" spans="2:49" ht="14.25" x14ac:dyDescent="0.15">
      <c r="B55" s="288"/>
      <c r="C55" s="286"/>
      <c r="D55" s="286"/>
      <c r="K55" s="1284" t="s">
        <v>219</v>
      </c>
      <c r="L55" s="1284"/>
      <c r="M55" s="1284"/>
      <c r="N55" s="1284"/>
      <c r="O55" s="1284"/>
      <c r="P55" s="1284"/>
      <c r="Q55" s="1285" t="s">
        <v>228</v>
      </c>
      <c r="R55" s="1287">
        <f>'請求書様式A-1'!Z6</f>
        <v>0</v>
      </c>
      <c r="S55" s="1287"/>
      <c r="T55" s="1287"/>
      <c r="U55" s="1287"/>
      <c r="V55" s="1287"/>
      <c r="W55" s="1287"/>
      <c r="X55" s="1287"/>
      <c r="Y55" s="1287"/>
      <c r="Z55" s="1287"/>
      <c r="AA55" s="1287"/>
      <c r="AB55" s="1287"/>
      <c r="AC55" s="1287"/>
      <c r="AD55" s="1287"/>
      <c r="AE55" s="1287"/>
      <c r="AF55" s="1287"/>
      <c r="AG55" s="1287"/>
      <c r="AH55" s="1287"/>
      <c r="AI55" s="1287"/>
      <c r="AJ55" s="1287"/>
      <c r="AK55" s="1287"/>
      <c r="AT55" s="282"/>
      <c r="AU55" s="281"/>
      <c r="AV55" s="289"/>
      <c r="AW55" s="272"/>
    </row>
    <row r="56" spans="2:49" ht="14.25" x14ac:dyDescent="0.15">
      <c r="B56" s="288"/>
      <c r="C56" s="286"/>
      <c r="D56" s="286"/>
      <c r="K56" s="1284"/>
      <c r="L56" s="1284"/>
      <c r="M56" s="1284"/>
      <c r="N56" s="1284"/>
      <c r="O56" s="1284"/>
      <c r="P56" s="1284"/>
      <c r="Q56" s="1285"/>
      <c r="R56" s="1287"/>
      <c r="S56" s="1287"/>
      <c r="T56" s="1287"/>
      <c r="U56" s="1287"/>
      <c r="V56" s="1287"/>
      <c r="W56" s="1287"/>
      <c r="X56" s="1287"/>
      <c r="Y56" s="1287"/>
      <c r="Z56" s="1287"/>
      <c r="AA56" s="1287"/>
      <c r="AB56" s="1287"/>
      <c r="AC56" s="1287"/>
      <c r="AD56" s="1287"/>
      <c r="AE56" s="1287"/>
      <c r="AF56" s="1287"/>
      <c r="AG56" s="1287"/>
      <c r="AH56" s="1287"/>
      <c r="AI56" s="1287"/>
      <c r="AJ56" s="1287"/>
      <c r="AK56" s="1287"/>
      <c r="AT56" s="282"/>
      <c r="AU56" s="281"/>
      <c r="AV56" s="289"/>
      <c r="AW56" s="272"/>
    </row>
    <row r="57" spans="2:49" ht="14.1" customHeight="1" x14ac:dyDescent="0.15">
      <c r="B57" s="288"/>
      <c r="C57" s="286"/>
      <c r="D57" s="286"/>
      <c r="K57" s="1284"/>
      <c r="L57" s="1284"/>
      <c r="M57" s="1284"/>
      <c r="N57" s="1284"/>
      <c r="O57" s="1284"/>
      <c r="P57" s="1284"/>
      <c r="Q57" s="1285"/>
      <c r="R57" s="1287"/>
      <c r="S57" s="1287"/>
      <c r="T57" s="1287"/>
      <c r="U57" s="1287"/>
      <c r="V57" s="1287"/>
      <c r="W57" s="1287"/>
      <c r="X57" s="1287"/>
      <c r="Y57" s="1287"/>
      <c r="Z57" s="1287"/>
      <c r="AA57" s="1287"/>
      <c r="AB57" s="1287"/>
      <c r="AC57" s="1287"/>
      <c r="AD57" s="1287"/>
      <c r="AE57" s="1287"/>
      <c r="AF57" s="1287"/>
      <c r="AG57" s="1287"/>
      <c r="AH57" s="1287"/>
      <c r="AI57" s="1287"/>
      <c r="AJ57" s="1287"/>
      <c r="AK57" s="1287"/>
      <c r="AT57" s="291"/>
      <c r="AU57" s="281"/>
      <c r="AV57" s="289"/>
      <c r="AW57" s="272"/>
    </row>
    <row r="58" spans="2:49" ht="14.1" customHeight="1" x14ac:dyDescent="0.15">
      <c r="B58" s="288"/>
      <c r="C58" s="286"/>
      <c r="D58" s="286"/>
      <c r="K58" s="1284" t="s">
        <v>220</v>
      </c>
      <c r="L58" s="1284"/>
      <c r="M58" s="1284"/>
      <c r="N58" s="1284"/>
      <c r="O58" s="1284"/>
      <c r="P58" s="1284"/>
      <c r="Q58" s="1285" t="s">
        <v>229</v>
      </c>
      <c r="R58" s="1287">
        <f>'請求書様式A-1'!Z7</f>
        <v>0</v>
      </c>
      <c r="S58" s="1287"/>
      <c r="T58" s="1287"/>
      <c r="U58" s="1287"/>
      <c r="V58" s="1287"/>
      <c r="W58" s="1287"/>
      <c r="X58" s="1287"/>
      <c r="Y58" s="1287"/>
      <c r="Z58" s="1287"/>
      <c r="AA58" s="1287"/>
      <c r="AB58" s="1287"/>
      <c r="AC58" s="1287"/>
      <c r="AD58" s="1287"/>
      <c r="AE58" s="1287"/>
      <c r="AF58" s="1287"/>
      <c r="AG58" s="1287"/>
      <c r="AH58" s="1287"/>
      <c r="AI58" s="1287"/>
      <c r="AJ58" s="1287"/>
      <c r="AK58" s="1287"/>
      <c r="AL58" s="1288" t="s">
        <v>224</v>
      </c>
      <c r="AM58" s="1288"/>
      <c r="AT58" s="291"/>
      <c r="AU58" s="281"/>
      <c r="AV58" s="289"/>
      <c r="AW58" s="272"/>
    </row>
    <row r="59" spans="2:49" ht="14.1" customHeight="1" x14ac:dyDescent="0.15">
      <c r="B59" s="288"/>
      <c r="C59" s="286"/>
      <c r="D59" s="286"/>
      <c r="K59" s="1583"/>
      <c r="L59" s="1583"/>
      <c r="M59" s="1583"/>
      <c r="N59" s="1583"/>
      <c r="O59" s="1583"/>
      <c r="P59" s="1583"/>
      <c r="Q59" s="1584"/>
      <c r="R59" s="1595"/>
      <c r="S59" s="1595"/>
      <c r="T59" s="1595"/>
      <c r="U59" s="1595"/>
      <c r="V59" s="1595"/>
      <c r="W59" s="1595"/>
      <c r="X59" s="1595"/>
      <c r="Y59" s="1595"/>
      <c r="Z59" s="1595"/>
      <c r="AA59" s="1595"/>
      <c r="AB59" s="1595"/>
      <c r="AC59" s="1595"/>
      <c r="AD59" s="1595"/>
      <c r="AE59" s="1595"/>
      <c r="AF59" s="1595"/>
      <c r="AG59" s="1595"/>
      <c r="AH59" s="1595"/>
      <c r="AI59" s="1595"/>
      <c r="AJ59" s="1595"/>
      <c r="AK59" s="1595"/>
      <c r="AL59" s="1596"/>
      <c r="AM59" s="1596"/>
      <c r="AT59" s="291"/>
      <c r="AU59" s="281"/>
      <c r="AV59" s="289"/>
      <c r="AW59" s="272"/>
    </row>
    <row r="60" spans="2:49" ht="14.1" customHeight="1" x14ac:dyDescent="0.15">
      <c r="B60" s="288"/>
      <c r="C60" s="286"/>
      <c r="D60" s="286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  <c r="AH60" s="277"/>
      <c r="AI60" s="277"/>
      <c r="AJ60" s="277"/>
      <c r="AK60" s="277"/>
      <c r="AT60" s="292"/>
      <c r="AU60" s="281"/>
      <c r="AV60" s="289"/>
      <c r="AW60" s="272"/>
    </row>
    <row r="61" spans="2:49" ht="14.1" customHeight="1" x14ac:dyDescent="0.15">
      <c r="B61" s="288"/>
      <c r="C61" s="286"/>
      <c r="D61" s="286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7"/>
      <c r="AI61" s="277"/>
      <c r="AJ61" s="277"/>
      <c r="AK61" s="277"/>
      <c r="AT61" s="281"/>
      <c r="AU61" s="281"/>
      <c r="AV61" s="289"/>
      <c r="AW61" s="272"/>
    </row>
    <row r="62" spans="2:49" ht="14.25" x14ac:dyDescent="0.15">
      <c r="B62" s="288"/>
      <c r="C62" s="287"/>
      <c r="D62" s="287"/>
      <c r="K62" s="272" t="s">
        <v>221</v>
      </c>
      <c r="L62" s="272"/>
      <c r="M62" s="272"/>
      <c r="N62" s="272"/>
      <c r="O62" s="272"/>
      <c r="P62" s="272"/>
      <c r="Q62" s="1285" t="s">
        <v>230</v>
      </c>
      <c r="R62" s="1301"/>
      <c r="S62" s="1301"/>
      <c r="T62" s="1301"/>
      <c r="U62" s="1301"/>
      <c r="V62" s="1301"/>
      <c r="W62" s="1301"/>
      <c r="X62" s="1301"/>
      <c r="Y62" s="1301"/>
      <c r="Z62" s="1301"/>
      <c r="AA62" s="1301"/>
      <c r="AB62" s="1301"/>
      <c r="AC62" s="1301"/>
      <c r="AD62" s="1301"/>
      <c r="AE62" s="1301"/>
      <c r="AF62" s="1301"/>
      <c r="AG62" s="1301"/>
      <c r="AH62" s="1301"/>
      <c r="AI62" s="1301"/>
      <c r="AJ62" s="1301"/>
      <c r="AK62" s="1301"/>
      <c r="AL62" s="1288" t="s">
        <v>231</v>
      </c>
      <c r="AM62" s="1288"/>
      <c r="AT62" s="297"/>
      <c r="AU62" s="297"/>
      <c r="AV62" s="298"/>
      <c r="AW62" s="272"/>
    </row>
    <row r="63" spans="2:49" ht="14.25" x14ac:dyDescent="0.15">
      <c r="B63" s="288"/>
      <c r="C63" s="287"/>
      <c r="D63" s="287"/>
      <c r="K63" s="278"/>
      <c r="L63" s="1590" t="s">
        <v>222</v>
      </c>
      <c r="M63" s="1590"/>
      <c r="N63" s="1590"/>
      <c r="O63" s="1590"/>
      <c r="P63" s="1590"/>
      <c r="Q63" s="1584"/>
      <c r="R63" s="1597"/>
      <c r="S63" s="1597"/>
      <c r="T63" s="1597"/>
      <c r="U63" s="1597"/>
      <c r="V63" s="1597"/>
      <c r="W63" s="1597"/>
      <c r="X63" s="1597"/>
      <c r="Y63" s="1597"/>
      <c r="Z63" s="1597"/>
      <c r="AA63" s="1597"/>
      <c r="AB63" s="1597"/>
      <c r="AC63" s="1597"/>
      <c r="AD63" s="1597"/>
      <c r="AE63" s="1597"/>
      <c r="AF63" s="1597"/>
      <c r="AG63" s="1597"/>
      <c r="AH63" s="1597"/>
      <c r="AI63" s="1597"/>
      <c r="AJ63" s="1597"/>
      <c r="AK63" s="1597"/>
      <c r="AL63" s="1596"/>
      <c r="AM63" s="1596"/>
      <c r="AT63" s="281"/>
      <c r="AU63" s="281"/>
      <c r="AV63" s="289"/>
      <c r="AW63" s="272"/>
    </row>
    <row r="64" spans="2:49" ht="14.1" customHeight="1" x14ac:dyDescent="0.15">
      <c r="B64" s="288"/>
      <c r="C64" s="287"/>
      <c r="D64" s="287"/>
      <c r="AT64" s="281"/>
      <c r="AU64" s="282"/>
      <c r="AV64" s="300"/>
      <c r="AW64" s="272"/>
    </row>
    <row r="65" spans="1:49" ht="14.1" customHeight="1" x14ac:dyDescent="0.15">
      <c r="A65" s="293"/>
      <c r="B65" s="288"/>
      <c r="C65" s="287"/>
      <c r="D65" s="285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2"/>
      <c r="AI65" s="282"/>
      <c r="AJ65" s="282"/>
      <c r="AK65" s="282"/>
      <c r="AL65" s="282"/>
      <c r="AM65" s="282"/>
      <c r="AN65" s="282"/>
      <c r="AO65" s="281"/>
      <c r="AP65" s="281"/>
      <c r="AQ65" s="281"/>
      <c r="AR65" s="281"/>
      <c r="AS65" s="281"/>
      <c r="AT65" s="281"/>
      <c r="AU65" s="281"/>
      <c r="AV65" s="289"/>
      <c r="AW65" s="272"/>
    </row>
    <row r="66" spans="1:49" ht="14.25" x14ac:dyDescent="0.15">
      <c r="B66" s="288"/>
      <c r="C66" s="287"/>
      <c r="D66" s="287"/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1"/>
      <c r="U66" s="281"/>
      <c r="V66" s="281"/>
      <c r="W66" s="281"/>
      <c r="X66" s="281"/>
      <c r="Y66" s="281"/>
      <c r="Z66" s="281"/>
      <c r="AA66" s="281"/>
      <c r="AB66" s="281"/>
      <c r="AC66" s="281"/>
      <c r="AD66" s="281"/>
      <c r="AE66" s="281"/>
      <c r="AF66" s="281"/>
      <c r="AG66" s="281"/>
      <c r="AH66" s="281"/>
      <c r="AI66" s="281"/>
      <c r="AJ66" s="281"/>
      <c r="AK66" s="281"/>
      <c r="AL66" s="281"/>
      <c r="AM66" s="281"/>
      <c r="AN66" s="281"/>
      <c r="AO66" s="281"/>
      <c r="AP66" s="281"/>
      <c r="AQ66" s="281"/>
      <c r="AR66" s="281"/>
      <c r="AS66" s="281"/>
      <c r="AT66" s="281"/>
      <c r="AU66" s="281"/>
      <c r="AV66" s="289"/>
      <c r="AW66" s="272"/>
    </row>
    <row r="67" spans="1:49" ht="14.25" x14ac:dyDescent="0.15">
      <c r="B67" s="288"/>
      <c r="C67" s="287"/>
      <c r="D67" s="287"/>
      <c r="E67" s="281"/>
      <c r="F67" s="281"/>
      <c r="G67" s="1581" t="s">
        <v>232</v>
      </c>
      <c r="H67" s="1581"/>
      <c r="I67" s="1582" t="s">
        <v>223</v>
      </c>
      <c r="J67" s="1582"/>
      <c r="K67" s="1582"/>
      <c r="L67" s="1582"/>
      <c r="M67" s="1582"/>
      <c r="N67" s="1582"/>
      <c r="O67" s="1582"/>
      <c r="P67" s="1582"/>
      <c r="Q67" s="1582"/>
      <c r="R67" s="1582"/>
      <c r="S67" s="1582"/>
      <c r="T67" s="1582"/>
      <c r="U67" s="1582"/>
      <c r="V67" s="1582"/>
      <c r="W67" s="1582"/>
      <c r="X67" s="1582"/>
      <c r="Y67" s="1582"/>
      <c r="Z67" s="1582"/>
      <c r="AA67" s="1582"/>
      <c r="AB67" s="1582"/>
      <c r="AC67" s="1582"/>
      <c r="AD67" s="1582"/>
      <c r="AE67" s="1582"/>
      <c r="AF67" s="1582"/>
      <c r="AG67" s="1582"/>
      <c r="AH67" s="281"/>
      <c r="AI67" s="281"/>
      <c r="AJ67" s="281"/>
      <c r="AK67" s="281"/>
      <c r="AL67" s="281"/>
      <c r="AM67" s="281"/>
      <c r="AN67" s="281"/>
      <c r="AO67" s="281"/>
      <c r="AP67" s="281"/>
      <c r="AQ67" s="281"/>
      <c r="AR67" s="281"/>
      <c r="AS67" s="281"/>
      <c r="AT67" s="281"/>
      <c r="AU67" s="281"/>
      <c r="AV67" s="289"/>
      <c r="AW67" s="272"/>
    </row>
    <row r="68" spans="1:49" ht="14.25" x14ac:dyDescent="0.15">
      <c r="B68" s="288"/>
      <c r="C68" s="287"/>
      <c r="D68" s="287"/>
      <c r="E68" s="281"/>
      <c r="F68" s="281"/>
      <c r="G68" s="1581"/>
      <c r="H68" s="1581"/>
      <c r="I68" s="1582"/>
      <c r="J68" s="1582"/>
      <c r="K68" s="1582"/>
      <c r="L68" s="1582"/>
      <c r="M68" s="1582"/>
      <c r="N68" s="1582"/>
      <c r="O68" s="1582"/>
      <c r="P68" s="1582"/>
      <c r="Q68" s="1582"/>
      <c r="R68" s="1582"/>
      <c r="S68" s="1582"/>
      <c r="T68" s="1582"/>
      <c r="U68" s="1582"/>
      <c r="V68" s="1582"/>
      <c r="W68" s="1582"/>
      <c r="X68" s="1582"/>
      <c r="Y68" s="1582"/>
      <c r="Z68" s="1582"/>
      <c r="AA68" s="1582"/>
      <c r="AB68" s="1582"/>
      <c r="AC68" s="1582"/>
      <c r="AD68" s="1582"/>
      <c r="AE68" s="1582"/>
      <c r="AF68" s="1582"/>
      <c r="AG68" s="1582"/>
      <c r="AH68" s="281"/>
      <c r="AI68" s="281"/>
      <c r="AJ68" s="281"/>
      <c r="AK68" s="281"/>
      <c r="AL68" s="281"/>
      <c r="AM68" s="281"/>
      <c r="AN68" s="281"/>
      <c r="AO68" s="281"/>
      <c r="AP68" s="281"/>
      <c r="AQ68" s="281"/>
      <c r="AR68" s="281"/>
      <c r="AS68" s="281"/>
      <c r="AT68" s="281"/>
      <c r="AU68" s="281"/>
      <c r="AV68" s="289"/>
      <c r="AW68" s="272"/>
    </row>
    <row r="69" spans="1:49" ht="14.1" customHeight="1" x14ac:dyDescent="0.15">
      <c r="B69" s="288"/>
      <c r="C69" s="287"/>
      <c r="D69" s="287"/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1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  <c r="AH69" s="281"/>
      <c r="AI69" s="281"/>
      <c r="AJ69" s="281"/>
      <c r="AK69" s="281"/>
      <c r="AL69" s="281"/>
      <c r="AM69" s="281"/>
      <c r="AN69" s="281"/>
      <c r="AO69" s="281"/>
      <c r="AP69" s="281"/>
      <c r="AQ69" s="281"/>
      <c r="AR69" s="281"/>
      <c r="AS69" s="281"/>
      <c r="AT69" s="281"/>
      <c r="AU69" s="281"/>
      <c r="AV69" s="289"/>
      <c r="AW69" s="272"/>
    </row>
    <row r="70" spans="1:49" ht="14.1" customHeight="1" x14ac:dyDescent="0.15">
      <c r="B70" s="288"/>
      <c r="C70" s="287"/>
      <c r="D70" s="287"/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  <c r="AR70" s="281"/>
      <c r="AS70" s="281"/>
      <c r="AT70" s="281"/>
      <c r="AU70" s="281"/>
      <c r="AV70" s="289"/>
      <c r="AW70" s="272"/>
    </row>
    <row r="71" spans="1:49" ht="14.25" x14ac:dyDescent="0.15">
      <c r="B71" s="288"/>
      <c r="C71" s="286"/>
      <c r="D71" s="286"/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81"/>
      <c r="P71" s="281"/>
      <c r="Q71" s="281"/>
      <c r="R71" s="281"/>
      <c r="S71" s="281"/>
      <c r="T71" s="281"/>
      <c r="U71" s="281"/>
      <c r="V71" s="281"/>
      <c r="W71" s="281"/>
      <c r="X71" s="281"/>
      <c r="Y71" s="281"/>
      <c r="Z71" s="281"/>
      <c r="AA71" s="281"/>
      <c r="AB71" s="282"/>
      <c r="AC71" s="282"/>
      <c r="AD71" s="282"/>
      <c r="AE71" s="281"/>
      <c r="AF71" s="281"/>
      <c r="AG71" s="281"/>
      <c r="AH71" s="281"/>
      <c r="AI71" s="281"/>
      <c r="AJ71" s="281"/>
      <c r="AK71" s="281"/>
      <c r="AL71" s="281"/>
      <c r="AM71" s="281"/>
      <c r="AN71" s="281"/>
      <c r="AO71" s="281"/>
      <c r="AP71" s="281"/>
      <c r="AQ71" s="281"/>
      <c r="AR71" s="281"/>
      <c r="AS71" s="281"/>
      <c r="AT71" s="281"/>
      <c r="AU71" s="281"/>
      <c r="AV71" s="289"/>
      <c r="AW71" s="272"/>
    </row>
    <row r="72" spans="1:49" ht="14.25" x14ac:dyDescent="0.15">
      <c r="B72" s="288"/>
      <c r="C72" s="290"/>
      <c r="D72" s="285"/>
      <c r="E72" s="282"/>
      <c r="F72" s="282"/>
      <c r="G72" s="282"/>
      <c r="H72" s="282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1"/>
      <c r="U72" s="281"/>
      <c r="V72" s="281"/>
      <c r="W72" s="281"/>
      <c r="X72" s="281"/>
      <c r="Y72" s="281"/>
      <c r="Z72" s="281"/>
      <c r="AA72" s="281"/>
      <c r="AB72" s="282"/>
      <c r="AC72" s="282"/>
      <c r="AD72" s="282"/>
      <c r="AE72" s="281"/>
      <c r="AF72" s="281"/>
      <c r="AG72" s="281"/>
      <c r="AH72" s="281"/>
      <c r="AI72" s="281"/>
      <c r="AJ72" s="281"/>
      <c r="AK72" s="281"/>
      <c r="AL72" s="281"/>
      <c r="AM72" s="281"/>
      <c r="AN72" s="281"/>
      <c r="AO72" s="281"/>
      <c r="AP72" s="281"/>
      <c r="AQ72" s="281"/>
      <c r="AR72" s="281"/>
      <c r="AS72" s="281"/>
      <c r="AT72" s="281"/>
      <c r="AU72" s="281"/>
      <c r="AV72" s="289"/>
      <c r="AW72" s="272"/>
    </row>
    <row r="73" spans="1:49" ht="14.25" x14ac:dyDescent="0.15">
      <c r="B73" s="288"/>
      <c r="C73" s="285"/>
      <c r="D73" s="285"/>
      <c r="E73" s="282"/>
      <c r="F73" s="282"/>
      <c r="G73" s="282"/>
      <c r="H73" s="282"/>
      <c r="I73" s="281"/>
      <c r="J73" s="281"/>
      <c r="K73" s="281"/>
      <c r="L73" s="281"/>
      <c r="M73" s="281"/>
      <c r="N73" s="281"/>
      <c r="O73" s="281"/>
      <c r="P73" s="281"/>
      <c r="Q73" s="281"/>
      <c r="R73" s="281"/>
      <c r="S73" s="281"/>
      <c r="T73" s="281"/>
      <c r="U73" s="281"/>
      <c r="V73" s="281"/>
      <c r="W73" s="282"/>
      <c r="X73" s="282"/>
      <c r="Y73" s="281"/>
      <c r="Z73" s="281"/>
      <c r="AA73" s="281"/>
      <c r="AB73" s="282"/>
      <c r="AC73" s="282"/>
      <c r="AD73" s="282"/>
      <c r="AE73" s="281"/>
      <c r="AF73" s="281"/>
      <c r="AG73" s="281"/>
      <c r="AH73" s="281"/>
      <c r="AI73" s="281"/>
      <c r="AJ73" s="281"/>
      <c r="AK73" s="281"/>
      <c r="AL73" s="281"/>
      <c r="AM73" s="281"/>
      <c r="AN73" s="281"/>
      <c r="AO73" s="281"/>
      <c r="AP73" s="281"/>
      <c r="AQ73" s="281"/>
      <c r="AR73" s="281"/>
      <c r="AS73" s="281"/>
      <c r="AT73" s="281"/>
      <c r="AU73" s="281"/>
      <c r="AV73" s="289"/>
      <c r="AW73" s="272"/>
    </row>
    <row r="74" spans="1:49" ht="14.25" x14ac:dyDescent="0.15">
      <c r="B74" s="319"/>
      <c r="C74" s="320"/>
      <c r="D74" s="320"/>
      <c r="E74" s="320"/>
      <c r="F74" s="320"/>
      <c r="G74" s="320"/>
      <c r="H74" s="320"/>
      <c r="I74" s="321"/>
      <c r="J74" s="321"/>
      <c r="K74" s="321"/>
      <c r="L74" s="321"/>
      <c r="M74" s="321"/>
      <c r="N74" s="321"/>
      <c r="O74" s="321"/>
      <c r="P74" s="321"/>
      <c r="Q74" s="321"/>
      <c r="R74" s="321"/>
      <c r="S74" s="321"/>
      <c r="T74" s="321"/>
      <c r="U74" s="321"/>
      <c r="V74" s="321"/>
      <c r="W74" s="321"/>
      <c r="X74" s="320"/>
      <c r="Y74" s="320"/>
      <c r="Z74" s="321"/>
      <c r="AA74" s="321"/>
      <c r="AB74" s="320"/>
      <c r="AC74" s="320"/>
      <c r="AD74" s="320"/>
      <c r="AE74" s="321"/>
      <c r="AF74" s="321"/>
      <c r="AG74" s="321"/>
      <c r="AH74" s="321"/>
      <c r="AI74" s="321"/>
      <c r="AJ74" s="321"/>
      <c r="AK74" s="321"/>
      <c r="AL74" s="321"/>
      <c r="AM74" s="321"/>
      <c r="AN74" s="321"/>
      <c r="AO74" s="321"/>
      <c r="AP74" s="321"/>
      <c r="AQ74" s="321"/>
      <c r="AR74" s="321"/>
      <c r="AS74" s="321"/>
      <c r="AT74" s="321"/>
      <c r="AU74" s="321"/>
      <c r="AV74" s="322"/>
      <c r="AW74" s="272"/>
    </row>
    <row r="75" spans="1:49" x14ac:dyDescent="0.15">
      <c r="C75" s="276"/>
      <c r="D75" s="276"/>
      <c r="E75" s="276"/>
      <c r="F75" s="276"/>
      <c r="G75" s="276"/>
      <c r="H75" s="276"/>
      <c r="I75" s="272"/>
      <c r="J75" s="272"/>
      <c r="K75" s="272"/>
      <c r="L75" s="272"/>
      <c r="M75" s="272"/>
      <c r="N75" s="272"/>
      <c r="O75" s="272"/>
      <c r="P75" s="272"/>
      <c r="Q75" s="272"/>
      <c r="R75" s="272"/>
      <c r="S75" s="272"/>
      <c r="T75" s="272"/>
      <c r="U75" s="272"/>
      <c r="V75" s="272"/>
      <c r="W75" s="272"/>
      <c r="X75" s="276"/>
      <c r="Y75" s="276"/>
      <c r="Z75" s="272"/>
      <c r="AA75" s="272"/>
      <c r="AB75" s="276"/>
      <c r="AC75" s="276"/>
      <c r="AD75" s="276"/>
      <c r="AE75" s="272"/>
      <c r="AF75" s="272"/>
      <c r="AG75" s="272"/>
      <c r="AH75" s="272"/>
      <c r="AI75" s="272"/>
      <c r="AJ75" s="272"/>
      <c r="AK75" s="272"/>
      <c r="AL75" s="272"/>
      <c r="AM75" s="272"/>
      <c r="AN75" s="272"/>
      <c r="AO75" s="272"/>
      <c r="AP75" s="272"/>
      <c r="AQ75" s="272"/>
      <c r="AR75" s="272"/>
      <c r="AS75" s="272"/>
      <c r="AT75" s="272"/>
      <c r="AU75" s="272"/>
      <c r="AV75" s="272"/>
      <c r="AW75" s="272"/>
    </row>
    <row r="76" spans="1:49" x14ac:dyDescent="0.15">
      <c r="C76" s="272"/>
      <c r="D76" s="272"/>
      <c r="E76" s="272"/>
      <c r="F76" s="272"/>
      <c r="G76" s="272"/>
      <c r="H76" s="272"/>
      <c r="I76" s="272"/>
      <c r="J76" s="272"/>
      <c r="K76" s="272"/>
      <c r="L76" s="272"/>
      <c r="M76" s="272"/>
      <c r="N76" s="272"/>
      <c r="O76" s="272"/>
      <c r="P76" s="272"/>
      <c r="Q76" s="272"/>
      <c r="R76" s="272"/>
      <c r="S76" s="272"/>
      <c r="T76" s="272"/>
      <c r="U76" s="272"/>
      <c r="V76" s="272"/>
      <c r="W76" s="272"/>
      <c r="X76" s="272"/>
      <c r="Y76" s="272"/>
      <c r="Z76" s="272"/>
      <c r="AA76" s="272"/>
      <c r="AB76" s="276"/>
      <c r="AC76" s="276"/>
      <c r="AD76" s="276"/>
      <c r="AE76" s="272"/>
      <c r="AF76" s="272"/>
      <c r="AG76" s="272"/>
      <c r="AH76" s="272"/>
      <c r="AI76" s="272"/>
      <c r="AJ76" s="272"/>
      <c r="AK76" s="272"/>
      <c r="AL76" s="272"/>
      <c r="AM76" s="272"/>
      <c r="AN76" s="272"/>
      <c r="AO76" s="272"/>
      <c r="AP76" s="272"/>
      <c r="AQ76" s="272"/>
      <c r="AR76" s="301"/>
      <c r="AS76" s="301"/>
      <c r="AT76" s="301"/>
      <c r="AU76" s="301"/>
      <c r="AV76" s="301"/>
      <c r="AW76" s="301"/>
    </row>
    <row r="77" spans="1:49" x14ac:dyDescent="0.15">
      <c r="C77" s="272"/>
      <c r="D77" s="272"/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2"/>
      <c r="P77" s="272"/>
      <c r="Q77" s="272"/>
      <c r="R77" s="272"/>
      <c r="S77" s="272"/>
      <c r="T77" s="272"/>
      <c r="U77" s="272"/>
      <c r="V77" s="272"/>
      <c r="W77" s="272"/>
      <c r="X77" s="272"/>
      <c r="Y77" s="272"/>
      <c r="Z77" s="272"/>
      <c r="AA77" s="272"/>
      <c r="AB77" s="272"/>
      <c r="AC77" s="272"/>
      <c r="AD77" s="272"/>
      <c r="AE77" s="272"/>
      <c r="AF77" s="272"/>
      <c r="AG77" s="272"/>
      <c r="AH77" s="272"/>
      <c r="AI77" s="272"/>
      <c r="AJ77" s="272"/>
      <c r="AK77" s="272"/>
      <c r="AL77" s="272"/>
      <c r="AM77" s="272"/>
      <c r="AN77" s="272"/>
      <c r="AO77" s="272"/>
      <c r="AP77" s="272"/>
      <c r="AQ77" s="272"/>
      <c r="AR77" s="301"/>
      <c r="AS77" s="301"/>
      <c r="AT77" s="301"/>
      <c r="AU77" s="301"/>
      <c r="AV77" s="301"/>
      <c r="AW77" s="301"/>
    </row>
  </sheetData>
  <sheetProtection algorithmName="SHA-512" hashValue="2pV9RXn/CBfOM/IGyU6V8CQmzesrmLoE7BWpY4nRUT+i5a69SqdeG5SGkgQnVVWnBw/43y18oGUv/vdzq4GGqQ==" saltValue="ODr9BUMNgNttRIloHO4xeg==" spinCount="100000" sheet="1" objects="1" scenarios="1"/>
  <mergeCells count="32">
    <mergeCell ref="Q58:Q59"/>
    <mergeCell ref="R58:AK59"/>
    <mergeCell ref="AL58:AM59"/>
    <mergeCell ref="Q62:Q63"/>
    <mergeCell ref="R62:AK63"/>
    <mergeCell ref="AL62:AM63"/>
    <mergeCell ref="L44:AS47"/>
    <mergeCell ref="K46:K47"/>
    <mergeCell ref="E31:AS32"/>
    <mergeCell ref="G25:AO27"/>
    <mergeCell ref="E37:J38"/>
    <mergeCell ref="K37:K38"/>
    <mergeCell ref="L37:AC38"/>
    <mergeCell ref="E41:J42"/>
    <mergeCell ref="K41:K42"/>
    <mergeCell ref="L40:AC42"/>
    <mergeCell ref="K2:AM4"/>
    <mergeCell ref="G67:H68"/>
    <mergeCell ref="I67:AG68"/>
    <mergeCell ref="K55:P57"/>
    <mergeCell ref="Q55:Q57"/>
    <mergeCell ref="R55:AK57"/>
    <mergeCell ref="K58:P59"/>
    <mergeCell ref="K50:K51"/>
    <mergeCell ref="L50:AC51"/>
    <mergeCell ref="E10:R12"/>
    <mergeCell ref="F16:AP19"/>
    <mergeCell ref="Y21:AB23"/>
    <mergeCell ref="H20:X23"/>
    <mergeCell ref="L63:P63"/>
    <mergeCell ref="E50:J51"/>
    <mergeCell ref="E46:J47"/>
  </mergeCells>
  <phoneticPr fontId="2"/>
  <conditionalFormatting sqref="R62:AJ63">
    <cfRule type="expression" dxfId="0" priority="1" stopIfTrue="1">
      <formula>$FM$64=""</formula>
    </cfRule>
  </conditionalFormatting>
  <dataValidations count="1">
    <dataValidation imeMode="fullKatakana" allowBlank="1" showInputMessage="1" showErrorMessage="1" sqref="AI42:AL43 AM41:AS43 AT30:AV32"/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15</vt:i4>
      </vt:variant>
    </vt:vector>
  </HeadingPairs>
  <TitlesOfParts>
    <vt:vector size="29" baseType="lpstr">
      <vt:lpstr>注意</vt:lpstr>
      <vt:lpstr>文書送信方法</vt:lpstr>
      <vt:lpstr>見本</vt:lpstr>
      <vt:lpstr>一般 見本</vt:lpstr>
      <vt:lpstr>常用 見本</vt:lpstr>
      <vt:lpstr>経費明細 見本</vt:lpstr>
      <vt:lpstr>請求書様式A-1</vt:lpstr>
      <vt:lpstr>請求書様式A-2</vt:lpstr>
      <vt:lpstr>工事代金請求完了書</vt:lpstr>
      <vt:lpstr>請求書様式B-1</vt:lpstr>
      <vt:lpstr>請求書様式B-2</vt:lpstr>
      <vt:lpstr>ﾃﾞｰﾀ</vt:lpstr>
      <vt:lpstr>支払案内</vt:lpstr>
      <vt:lpstr>売上2</vt:lpstr>
      <vt:lpstr>'一般 見本'!Print_Area</vt:lpstr>
      <vt:lpstr>'経費明細 見本'!Print_Area</vt:lpstr>
      <vt:lpstr>工事代金請求完了書!Print_Area</vt:lpstr>
      <vt:lpstr>支払案内!Print_Area</vt:lpstr>
      <vt:lpstr>'常用 見本'!Print_Area</vt:lpstr>
      <vt:lpstr>'請求書様式A-1'!Print_Area</vt:lpstr>
      <vt:lpstr>'請求書様式A-2'!Print_Area</vt:lpstr>
      <vt:lpstr>'請求書様式B-1'!Print_Area</vt:lpstr>
      <vt:lpstr>'請求書様式B-2'!Print_Area</vt:lpstr>
      <vt:lpstr>注意!Print_Area</vt:lpstr>
      <vt:lpstr>売上2!Print_Area</vt:lpstr>
      <vt:lpstr>文書送信方法!Print_Area</vt:lpstr>
      <vt:lpstr>'経費明細 見本'!Print_Titles</vt:lpstr>
      <vt:lpstr>'請求書様式A-2'!Print_Titles</vt:lpstr>
      <vt:lpstr>'請求書様式B-2'!Print_Titles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m.hirosawa</dc:creator>
  <cp:lastModifiedBy>総務・廣沢</cp:lastModifiedBy>
  <cp:lastPrinted>2025-07-14T23:57:28Z</cp:lastPrinted>
  <dcterms:created xsi:type="dcterms:W3CDTF">2023-05-08T03:55:21Z</dcterms:created>
  <dcterms:modified xsi:type="dcterms:W3CDTF">2025-08-28T04:16:33Z</dcterms:modified>
</cp:coreProperties>
</file>